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8" yWindow="3252" windowWidth="17700" windowHeight="3672"/>
  </bookViews>
  <sheets>
    <sheet name="NOx " sheetId="6" r:id="rId1"/>
  </sheets>
  <externalReferences>
    <externalReference r:id="rId2"/>
    <externalReference r:id="rId3"/>
  </externalReferences>
  <definedNames>
    <definedName name="_cls1" localSheetId="0">[1]LMmapCode!$F$3</definedName>
    <definedName name="_cls1">[1]LMmapCode!$F$3</definedName>
    <definedName name="_cls2" localSheetId="0">[1]LMmapCode!$F$4</definedName>
    <definedName name="_cls2">[1]LMmapCode!$F$4</definedName>
    <definedName name="_cls3" localSheetId="0">[1]LMmapCode!$F$5</definedName>
    <definedName name="_cls3">[1]LMmapCode!$F$5</definedName>
    <definedName name="_cls4" localSheetId="0">[1]LMmapCode!$F$6</definedName>
    <definedName name="_cls4">[1]LMmapCode!$F$6</definedName>
    <definedName name="_cls5" localSheetId="0">[1]LMmapCode!$F$7</definedName>
    <definedName name="_cls5">[1]LMmapCode!$F$7</definedName>
    <definedName name="_cls6" localSheetId="0">[1]LMmapCode!$F$8</definedName>
    <definedName name="_cls6">[1]LMmapCode!$F$8</definedName>
    <definedName name="actReg" localSheetId="0">[1]LMmapCode!$J$11</definedName>
    <definedName name="actReg">[1]LMmapCode!$J$11</definedName>
    <definedName name="actRegCode" localSheetId="0">[1]LMmapCode!$J$13</definedName>
    <definedName name="actRegCode">[1]LMmapCode!$J$13</definedName>
    <definedName name="actRegValue" localSheetId="0">[1]LMmapCode!$J$12</definedName>
    <definedName name="actRegValue">[1]LMmapCode!$J$12</definedName>
    <definedName name="cls0" localSheetId="0">[1]LMmapCode!$F$8</definedName>
    <definedName name="cls0">[1]LMmapCode!$F$8</definedName>
    <definedName name="clsValue" localSheetId="0">[1]LMmapCode!$J$3:$K$8</definedName>
    <definedName name="clsValue">[1]LMmapCode!$J$3:$K$8</definedName>
    <definedName name="country" localSheetId="0">'[2]Country &amp; ID'!$A$2:$A$237</definedName>
    <definedName name="country">'[2]Country &amp; ID'!$A$2:$A$237</definedName>
    <definedName name="RegData" localSheetId="0">[1]W1_1990Data!$K$7:$L$7</definedName>
    <definedName name="RegData">[1]W1_1990Data!$K$7:$L$7</definedName>
  </definedNames>
  <calcPr calcId="145621"/>
</workbook>
</file>

<file path=xl/calcChain.xml><?xml version="1.0" encoding="utf-8"?>
<calcChain xmlns="http://schemas.openxmlformats.org/spreadsheetml/2006/main">
  <c r="U30" i="6" l="1"/>
  <c r="T30" i="6"/>
  <c r="S30" i="6"/>
  <c r="R30" i="6"/>
  <c r="Q30" i="6"/>
  <c r="P30" i="6"/>
  <c r="O30" i="6"/>
  <c r="N30" i="6"/>
  <c r="M30" i="6"/>
  <c r="L30" i="6"/>
  <c r="K30" i="6"/>
  <c r="J30" i="6"/>
  <c r="I30" i="6"/>
  <c r="H30" i="6"/>
  <c r="G30" i="6"/>
  <c r="F30" i="6"/>
  <c r="E30" i="6"/>
  <c r="D30" i="6"/>
  <c r="C30" i="6"/>
</calcChain>
</file>

<file path=xl/sharedStrings.xml><?xml version="1.0" encoding="utf-8"?>
<sst xmlns="http://schemas.openxmlformats.org/spreadsheetml/2006/main" count="2341" uniqueCount="198">
  <si>
    <t>Australia</t>
  </si>
  <si>
    <t>Austria</t>
  </si>
  <si>
    <t>Belgium</t>
  </si>
  <si>
    <t>Colombia</t>
  </si>
  <si>
    <t>Croatia</t>
  </si>
  <si>
    <t>Cuba</t>
  </si>
  <si>
    <t>Denmark</t>
  </si>
  <si>
    <t>Dominican Republic</t>
  </si>
  <si>
    <t>Ethiopia</t>
  </si>
  <si>
    <t>Finland</t>
  </si>
  <si>
    <t>France</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</si>
  <si>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</si>
  <si>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</si>
  <si>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</si>
  <si>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</si>
  <si>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</si>
  <si>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</si>
  <si>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</si>
  <si>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</si>
  <si>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</si>
  <si>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</si>
  <si>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</si>
  <si>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</si>
  <si>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</si>
  <si>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</si>
  <si>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</si>
  <si>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</si>
  <si>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</si>
  <si>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</si>
  <si>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</si>
  <si>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</si>
  <si>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</si>
  <si>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</si>
  <si>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Sources:</t>
  </si>
  <si>
    <t>Definitions &amp; Technical notes:</t>
  </si>
  <si>
    <t>Algeria</t>
  </si>
  <si>
    <t>Barbados</t>
  </si>
  <si>
    <t>Belarus</t>
  </si>
  <si>
    <t>Belize</t>
  </si>
  <si>
    <t>Benin</t>
  </si>
  <si>
    <t>Bhutan</t>
  </si>
  <si>
    <t>Bulgaria</t>
  </si>
  <si>
    <t>Cambodia</t>
  </si>
  <si>
    <t>Cameroon</t>
  </si>
  <si>
    <t>Chile</t>
  </si>
  <si>
    <t>Costa Rica</t>
  </si>
  <si>
    <t>Czech Republic</t>
  </si>
  <si>
    <t>Dominica</t>
  </si>
  <si>
    <t>Estonia</t>
  </si>
  <si>
    <t>Guinea</t>
  </si>
  <si>
    <t>Haiti</t>
  </si>
  <si>
    <t>Honduras</t>
  </si>
  <si>
    <t>Iran (Islamic Republic of)</t>
  </si>
  <si>
    <t>Jamaica</t>
  </si>
  <si>
    <t>Lebanon</t>
  </si>
  <si>
    <t>Luxembourg</t>
  </si>
  <si>
    <t>Madagascar</t>
  </si>
  <si>
    <t>Mali</t>
  </si>
  <si>
    <t>Malta</t>
  </si>
  <si>
    <t>Mauritania</t>
  </si>
  <si>
    <t>Monaco</t>
  </si>
  <si>
    <t>Morocco</t>
  </si>
  <si>
    <t>Nicaragua</t>
  </si>
  <si>
    <t>Pakistan</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</si>
  <si>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</si>
  <si>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</si>
  <si>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</si>
  <si>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</si>
  <si>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</si>
  <si>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</si>
  <si>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</si>
  <si>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</si>
  <si>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</si>
  <si>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</si>
  <si>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</si>
  <si>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</si>
  <si>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</si>
  <si>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</si>
  <si>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</si>
  <si>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Viet Nam</t>
  </si>
  <si>
    <t>Yemen</t>
  </si>
  <si>
    <t>Albania</t>
  </si>
  <si>
    <t>Argentina</t>
  </si>
  <si>
    <t>Armenia</t>
  </si>
  <si>
    <t>Bahrain</t>
  </si>
  <si>
    <t>Brazil</t>
  </si>
  <si>
    <t>Burkina Faso</t>
  </si>
  <si>
    <t>Burundi</t>
  </si>
  <si>
    <t>Central African Republic</t>
  </si>
  <si>
    <t>Chad</t>
  </si>
  <si>
    <t>Comoros</t>
  </si>
  <si>
    <t>Congo</t>
  </si>
  <si>
    <t>Djibouti</t>
  </si>
  <si>
    <t>Ecuador</t>
  </si>
  <si>
    <t>El Salvador</t>
  </si>
  <si>
    <t>Eritrea</t>
  </si>
  <si>
    <t>Fiji</t>
  </si>
  <si>
    <t>Gambia</t>
  </si>
  <si>
    <t>Guinea-Bissau</t>
  </si>
  <si>
    <t>Guyana</t>
  </si>
  <si>
    <t>Israel</t>
  </si>
  <si>
    <t>Jordan</t>
  </si>
  <si>
    <t>Kenya</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</si>
  <si>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</si>
  <si>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</si>
  <si>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</si>
  <si>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</si>
  <si>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</si>
  <si>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</si>
  <si>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</si>
  <si>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</si>
  <si>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</si>
  <si>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</si>
  <si>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</si>
  <si>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</si>
  <si>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</si>
  <si>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</si>
  <si>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</si>
  <si>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</si>
  <si>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</si>
  <si>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</si>
  <si>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</si>
  <si>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t>
  </si>
  <si>
    <t>Azerbaijan*</t>
  </si>
  <si>
    <t>Lesotho*</t>
  </si>
  <si>
    <t>Panama*</t>
  </si>
  <si>
    <t>Footnotes:</t>
  </si>
  <si>
    <t>Andorra: emissions due to transport, other fuel combustion, and other sources.</t>
  </si>
  <si>
    <t>1000 tonnes</t>
  </si>
  <si>
    <t>Environmental Indicators and Selected Time Series</t>
  </si>
  <si>
    <t>Choose a country from the following drop-down list:</t>
  </si>
  <si>
    <t>Country</t>
  </si>
  <si>
    <t>RefTable</t>
  </si>
  <si>
    <t>Georgia</t>
  </si>
  <si>
    <t>Kazakhstan</t>
  </si>
  <si>
    <t>Mauritius</t>
  </si>
  <si>
    <r>
      <t>Air pollution: Total NO</t>
    </r>
    <r>
      <rPr>
        <b/>
        <vertAlign val="subscript"/>
        <sz val="13"/>
        <rFont val="Arial"/>
        <family val="2"/>
      </rPr>
      <t>x</t>
    </r>
    <r>
      <rPr>
        <b/>
        <sz val="13"/>
        <rFont val="Arial"/>
        <family val="2"/>
      </rPr>
      <t xml:space="preserve"> emissions</t>
    </r>
  </si>
  <si>
    <t>Niger</t>
  </si>
  <si>
    <t>San Marino</t>
  </si>
  <si>
    <t>Venezuela (Bolivarian Republic of)</t>
  </si>
  <si>
    <r>
      <t>Indonesia: 1990-1993 figures do not include NO</t>
    </r>
    <r>
      <rPr>
        <vertAlign val="subscript"/>
        <sz val="8"/>
        <rFont val="Arial"/>
        <family val="2"/>
      </rPr>
      <t>x</t>
    </r>
    <r>
      <rPr>
        <sz val="8"/>
        <rFont val="Arial"/>
        <family val="2"/>
      </rPr>
      <t xml:space="preserve"> from energy sector, which constitutes large share of total emissions.</t>
    </r>
  </si>
  <si>
    <r>
      <t>Data on emissions of NO</t>
    </r>
    <r>
      <rPr>
        <vertAlign val="subscript"/>
        <sz val="8"/>
        <rFont val="Arial"/>
        <family val="2"/>
      </rPr>
      <t>x</t>
    </r>
    <r>
      <rPr>
        <sz val="8"/>
        <rFont val="Arial"/>
        <family val="2"/>
      </rPr>
      <t xml:space="preserve"> are usually estimated according to international methodologies on the basis of national statistics on energy, industrial and agricultural production, waste management and land use, etc. </t>
    </r>
  </si>
  <si>
    <r>
      <t>The main source for NO</t>
    </r>
    <r>
      <rPr>
        <vertAlign val="subscript"/>
        <sz val="8"/>
        <rFont val="Arial"/>
        <family val="2"/>
      </rPr>
      <t>x</t>
    </r>
    <r>
      <rPr>
        <sz val="8"/>
        <rFont val="Arial"/>
        <family val="2"/>
      </rPr>
      <t xml:space="preserve"> is burning of fuels, particularly petroleum products. In some countries agriculture and burning of savannas is also an important contributor, but estimating these emissions is more difficult and often data are not available.</t>
    </r>
  </si>
  <si>
    <t xml:space="preserve">Data Quality: </t>
  </si>
  <si>
    <r>
      <t>Although standardised methods for calculating NOx emissions have been available for many years, calculating emissions of NOx is more difficult than for SO</t>
    </r>
    <r>
      <rPr>
        <vertAlign val="subscript"/>
        <sz val="8"/>
        <rFont val="Arial"/>
        <family val="2"/>
      </rPr>
      <t>2</t>
    </r>
    <r>
      <rPr>
        <sz val="8"/>
        <rFont val="Arial"/>
        <family val="2"/>
      </rPr>
      <t>, as many more parameters need to be taken into account. Therefore the quality of data on NOx emissions is considered to be only fair.</t>
    </r>
  </si>
  <si>
    <r>
      <t xml:space="preserve">UNSD/UNEP Questionnaire 2004 on Environment Statistics, Air section, marked with " </t>
    </r>
    <r>
      <rPr>
        <vertAlign val="subscript"/>
        <sz val="24"/>
        <rFont val="Arial"/>
        <family val="2"/>
      </rPr>
      <t xml:space="preserve">* </t>
    </r>
    <r>
      <rPr>
        <sz val="8"/>
        <rFont val="Arial"/>
        <family val="2"/>
      </rPr>
      <t>".</t>
    </r>
  </si>
  <si>
    <r>
      <t>Zambia: The main source of NO</t>
    </r>
    <r>
      <rPr>
        <vertAlign val="subscript"/>
        <sz val="8"/>
        <rFont val="Arial"/>
        <family val="2"/>
      </rPr>
      <t>x</t>
    </r>
    <r>
      <rPr>
        <sz val="8"/>
        <rFont val="Arial"/>
        <family val="2"/>
      </rPr>
      <t xml:space="preserve"> emissions was residential/commercial building sector and the primary source of heating in households are firewood, charcoal and coal.  Combustion of these fuels are known to emit NO</t>
    </r>
    <r>
      <rPr>
        <vertAlign val="subscript"/>
        <sz val="8"/>
        <rFont val="Arial"/>
        <family val="2"/>
      </rPr>
      <t>x</t>
    </r>
    <r>
      <rPr>
        <sz val="8"/>
        <rFont val="Arial"/>
        <family val="2"/>
      </rPr>
      <t>.</t>
    </r>
  </si>
  <si>
    <r>
      <t>Hungary: 1990 figure does not include NO</t>
    </r>
    <r>
      <rPr>
        <vertAlign val="subscript"/>
        <sz val="8"/>
        <rFont val="Arial"/>
        <family val="2"/>
      </rPr>
      <t>x</t>
    </r>
    <r>
      <rPr>
        <sz val="8"/>
        <rFont val="Arial"/>
        <family val="2"/>
      </rPr>
      <t xml:space="preserve"> from energy sector, which constitutes large share of total emissions.</t>
    </r>
  </si>
  <si>
    <t>Afghanistan</t>
  </si>
  <si>
    <t>Angola</t>
  </si>
  <si>
    <t>Antigua and Barbuda</t>
  </si>
  <si>
    <t>Bangladesh</t>
  </si>
  <si>
    <t>Bolivia (Plurinational State of)</t>
  </si>
  <si>
    <t>Bosnia and Herzegovina</t>
  </si>
  <si>
    <t>Cabo Verde</t>
  </si>
  <si>
    <t>Cyprus</t>
  </si>
  <si>
    <t>Democratic People's Republic of Korea</t>
  </si>
  <si>
    <t>Ghana</t>
  </si>
  <si>
    <t>Liberia</t>
  </si>
  <si>
    <t>Montenegro</t>
  </si>
  <si>
    <t>Myanmar</t>
  </si>
  <si>
    <t>Qatar</t>
  </si>
  <si>
    <t>Serbia</t>
  </si>
  <si>
    <t>Timor-Leste</t>
  </si>
  <si>
    <r>
      <t>Last update:</t>
    </r>
    <r>
      <rPr>
        <sz val="9"/>
        <rFont val="Arial"/>
        <family val="2"/>
      </rPr>
      <t xml:space="preserve"> November 2015</t>
    </r>
  </si>
  <si>
    <t>…</t>
  </si>
  <si>
    <t>..</t>
  </si>
  <si>
    <t xml:space="preserve">Niue </t>
  </si>
  <si>
    <t xml:space="preserve">Paraguay </t>
  </si>
  <si>
    <t xml:space="preserve">Gabon </t>
  </si>
  <si>
    <t>Côte d'Ivoire</t>
  </si>
  <si>
    <t>Democratic Republic of the Congo</t>
  </si>
  <si>
    <r>
      <t>Hungary</t>
    </r>
    <r>
      <rPr>
        <vertAlign val="superscript"/>
        <sz val="8"/>
        <color indexed="8"/>
        <rFont val="Arial"/>
        <family val="2"/>
      </rPr>
      <t>2</t>
    </r>
  </si>
  <si>
    <r>
      <t>Indonesia</t>
    </r>
    <r>
      <rPr>
        <vertAlign val="superscript"/>
        <sz val="8"/>
        <color indexed="8"/>
        <rFont val="Arial"/>
        <family val="2"/>
      </rPr>
      <t>3</t>
    </r>
  </si>
  <si>
    <r>
      <t>Zambia</t>
    </r>
    <r>
      <rPr>
        <vertAlign val="superscript"/>
        <sz val="8"/>
        <color indexed="8"/>
        <rFont val="Arial"/>
        <family val="2"/>
      </rPr>
      <t>4</t>
    </r>
  </si>
  <si>
    <r>
      <t>Andorra*</t>
    </r>
    <r>
      <rPr>
        <vertAlign val="superscript"/>
        <sz val="8"/>
        <rFont val="Arial"/>
        <family val="2"/>
      </rPr>
      <t>1</t>
    </r>
  </si>
  <si>
    <t>Republic of Korea</t>
  </si>
  <si>
    <t>Lao People's Democratic Republic</t>
  </si>
  <si>
    <t>Micronesia (Federated States of)</t>
  </si>
  <si>
    <t>Saint Vincent and the Grenadines</t>
  </si>
  <si>
    <t>The former Yugoslav Republic of Macedonia</t>
  </si>
  <si>
    <t>United Kingdom of Great Britain and Northern Ireland</t>
  </si>
  <si>
    <t>United Republic of Tanzania</t>
  </si>
  <si>
    <t>United States of America</t>
  </si>
  <si>
    <t>Andorra</t>
  </si>
  <si>
    <t>Azerbaijan</t>
  </si>
  <si>
    <t>Hungary</t>
  </si>
  <si>
    <t>Indonesia</t>
  </si>
  <si>
    <t>Lesotho</t>
  </si>
  <si>
    <t>Panama</t>
  </si>
  <si>
    <t>Zambia</t>
  </si>
  <si>
    <r>
      <rPr>
        <sz val="8"/>
        <rFont val="Arial"/>
        <family val="2"/>
      </rPr>
      <t xml:space="preserve">Available at: </t>
    </r>
    <r>
      <rPr>
        <u/>
        <sz val="8"/>
        <color theme="10"/>
        <rFont val="Arial"/>
        <family val="2"/>
      </rPr>
      <t>http://unfccc.int</t>
    </r>
    <r>
      <rPr>
        <sz val="8"/>
        <rFont val="Arial"/>
        <family val="2"/>
      </rPr>
      <t>.</t>
    </r>
  </si>
  <si>
    <t>UN Framework Convention on Climate Change (UNFCCC) Secretariat.</t>
  </si>
  <si>
    <t>The latest revision and update of this guideline is 2006 IPCC Guidelines for National Greenhouse Gas Inventories. In earlier years the guidelines produced for the UNECE Convention on Long Range Transboundary Air Pollution were widely used in Europe, and are still used in some countries.</t>
  </si>
  <si>
    <t>The most widely used methodologies are the 1996 Guidelines of the Intergovernmental Panel for Climate Change (IPCC) which is the basis for reporting to the UNFCCC.</t>
  </si>
  <si>
    <t>… denotes no data available.</t>
  </si>
  <si>
    <r>
      <rPr>
        <sz val="8"/>
        <rFont val="Arial"/>
        <family val="2"/>
      </rPr>
      <t xml:space="preserve">See: </t>
    </r>
    <r>
      <rPr>
        <u/>
        <sz val="8"/>
        <color theme="10"/>
        <rFont val="Arial"/>
        <family val="2"/>
      </rPr>
      <t>http://www.ipcc-nggip.iges.or.jp/public/gl/invs1.html</t>
    </r>
    <r>
      <rPr>
        <sz val="8"/>
        <rFont val="Arial"/>
        <family val="2"/>
      </rPr>
      <t>.</t>
    </r>
  </si>
  <si>
    <r>
      <rPr>
        <sz val="8"/>
        <rFont val="Arial"/>
        <family val="2"/>
      </rPr>
      <t xml:space="preserve">The latest revision is available at: </t>
    </r>
    <r>
      <rPr>
        <u/>
        <sz val="8"/>
        <color theme="10"/>
        <rFont val="Arial"/>
        <family val="2"/>
      </rPr>
      <t>http://www.ipcc-nggip.iges.or.jp/public/2006gl/index.htm</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</si>
</sst>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409]d\-mmm\-yy;@"/>
    <numFmt numFmtId="166" formatCode="###\ ###\ ###\ ##0"/>
    <numFmt numFmtId="167" formatCode="###\ ###\ ###\ ##0.00"/>
    <numFmt numFmtId="168" formatCode="#\ ###\ ##0.00"/>
  </numFmts>
  <fonts count="49"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u/>
      <sz val="9"/>
      <name val="Arial"/>
      <family val="2"/>
    </font>
    <font>
      <b/>
      <i/>
      <sz val="9"/>
      <name val="Arial"/>
      <family val="2"/>
    </font>
    <font>
      <sz val="10"/>
      <color indexed="8"/>
      <name val="Arial"/>
      <family val="2"/>
    </font>
    <font>
      <sz val="8"/>
      <color indexed="8"/>
      <name val="Arial"/>
      <family val="2"/>
    </font>
    <font>
      <b/>
      <sz val="8"/>
      <color indexed="8"/>
      <name val="Arial"/>
      <family val="2"/>
    </font>
    <font>
      <vertAlign val="subscript"/>
      <sz val="24"/>
      <name val="Arial"/>
      <family val="2"/>
    </font>
    <font>
      <b/>
      <i/>
      <u/>
      <sz val="9"/>
      <name val="Arial"/>
      <family val="2"/>
    </font>
    <font>
      <b/>
      <sz val="15"/>
      <name val="Arial"/>
      <family val="2"/>
    </font>
    <font>
      <b/>
      <sz val="13"/>
      <name val="Arial"/>
      <family val="2"/>
    </font>
    <font>
      <i/>
      <sz val="12"/>
      <name val="Arial"/>
      <family val="2"/>
    </font>
    <font>
      <sz val="12"/>
      <name val="Arial"/>
      <family val="2"/>
    </font>
    <font>
      <b/>
      <sz val="11"/>
      <color indexed="12"/>
      <name val="Arial"/>
      <family val="2"/>
    </font>
    <font>
      <sz val="10"/>
      <color indexed="23"/>
      <name val="Arial"/>
      <family val="2"/>
    </font>
    <font>
      <b/>
      <sz val="10"/>
      <color indexed="8"/>
      <name val="Arial"/>
      <family val="2"/>
    </font>
    <font>
      <sz val="10"/>
      <color indexed="9"/>
      <name val="Arial"/>
      <family val="2"/>
    </font>
    <font>
      <b/>
      <sz val="8"/>
      <color indexed="9"/>
      <name val="Arial"/>
      <family val="2"/>
    </font>
    <font>
      <i/>
      <sz val="9"/>
      <name val="Arial"/>
      <family val="2"/>
    </font>
    <font>
      <sz val="9"/>
      <name val="Arial"/>
      <family val="2"/>
    </font>
    <font>
      <b/>
      <vertAlign val="subscript"/>
      <sz val="13"/>
      <name val="Arial"/>
      <family val="2"/>
    </font>
    <font>
      <vertAlign val="superscript"/>
      <sz val="8"/>
      <name val="Arial"/>
      <family val="2"/>
    </font>
    <font>
      <vertAlign val="superscript"/>
      <sz val="8"/>
      <color indexed="8"/>
      <name val="Arial"/>
      <family val="2"/>
    </font>
    <font>
      <vertAlign val="subscrip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8"/>
      <color theme="1"/>
      <name val="Calibri"/>
      <family val="2"/>
      <scheme val="minor"/>
    </font>
    <font>
      <sz val="8"/>
      <color theme="0"/>
      <name val="Arial"/>
      <family val="2"/>
    </font>
    <font>
      <u/>
      <sz val="10"/>
      <color theme="10"/>
      <name val="Arial"/>
      <family val="2"/>
    </font>
    <font>
      <u/>
      <sz val="8"/>
      <color theme="10"/>
      <name val="Arial"/>
      <family val="2"/>
    </font>
  </fonts>
  <fills count="40">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1">
    <xf numFmtId="0" fontId="0" fillId="0" borderId="0"/>
    <xf numFmtId="0" fontId="8" fillId="0" borderId="0"/>
    <xf numFmtId="0" fontId="8" fillId="0" borderId="0"/>
    <xf numFmtId="0" fontId="8" fillId="0" borderId="0"/>
    <xf numFmtId="0" fontId="28" fillId="0" borderId="0" applyNumberForma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5" fillId="11" borderId="15" applyNumberFormat="0" applyAlignment="0" applyProtection="0"/>
    <xf numFmtId="0" fontId="36" fillId="12" borderId="16" applyNumberFormat="0" applyAlignment="0" applyProtection="0"/>
    <xf numFmtId="0" fontId="37" fillId="12" borderId="15" applyNumberFormat="0" applyAlignment="0" applyProtection="0"/>
    <xf numFmtId="0" fontId="38" fillId="0" borderId="17" applyNumberFormat="0" applyFill="0" applyAlignment="0" applyProtection="0"/>
    <xf numFmtId="0" fontId="39" fillId="13" borderId="1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3" fillId="38" borderId="0" applyNumberFormat="0" applyBorder="0" applyAlignment="0" applyProtection="0"/>
    <xf numFmtId="0" fontId="44" fillId="14" borderId="19" applyNumberFormat="0" applyFont="0" applyAlignment="0" applyProtection="0"/>
    <xf numFmtId="0" fontId="45" fillId="0" borderId="0"/>
    <xf numFmtId="0" fontId="47" fillId="0" borderId="0" applyNumberFormat="0" applyFill="0" applyBorder="0" applyAlignment="0" applyProtection="0"/>
    <xf numFmtId="0" fontId="2" fillId="0" borderId="0"/>
    <xf numFmtId="0" fontId="1" fillId="0" borderId="0"/>
    <xf numFmtId="0" fontId="1" fillId="0" borderId="0"/>
    <xf numFmtId="0" fontId="2"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 fillId="0" borderId="0"/>
    <xf numFmtId="0" fontId="1" fillId="0" borderId="0"/>
    <xf numFmtId="0" fontId="45" fillId="0" borderId="0"/>
    <xf numFmtId="0" fontId="1" fillId="14" borderId="19" applyNumberFormat="0" applyFont="0" applyAlignment="0" applyProtection="0"/>
    <xf numFmtId="0" fontId="2" fillId="0" borderId="0"/>
    <xf numFmtId="0" fontId="1" fillId="0" borderId="0"/>
    <xf numFmtId="0" fontId="1" fillId="0" borderId="0"/>
    <xf numFmtId="0" fontId="1" fillId="14" borderId="19" applyNumberFormat="0" applyFont="0" applyAlignment="0" applyProtection="0"/>
    <xf numFmtId="0" fontId="1" fillId="0" borderId="0"/>
    <xf numFmtId="0" fontId="1" fillId="0" borderId="0"/>
    <xf numFmtId="0" fontId="2" fillId="0" borderId="0">
      <alignment wrapText="1"/>
    </xf>
    <xf numFmtId="0" fontId="2" fillId="0" borderId="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19"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14" borderId="19"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19"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19" applyNumberFormat="0" applyFont="0" applyAlignment="0" applyProtection="0"/>
  </cellStyleXfs>
  <cellXfs count="94">
    <xf numFmtId="0" fontId="0" fillId="0" borderId="0" xfId="0"/>
    <xf numFmtId="0" fontId="13" fillId="2" borderId="0" xfId="0" applyFont="1" applyFill="1" applyAlignment="1" applyProtection="1">
      <alignment horizontal="left"/>
      <protection locked="0"/>
    </xf>
    <xf numFmtId="0" fontId="0" fillId="2" borderId="0" xfId="0" applyFill="1" applyProtection="1">
      <protection locked="0"/>
    </xf>
    <xf numFmtId="0" fontId="15" fillId="2" borderId="0" xfId="0" applyFont="1" applyFill="1" applyAlignment="1" applyProtection="1">
      <alignment horizontal="right"/>
      <protection locked="0"/>
    </xf>
    <xf numFmtId="0" fontId="17" fillId="2" borderId="0" xfId="0" applyFont="1" applyFill="1" applyProtection="1">
      <protection locked="0"/>
    </xf>
    <xf numFmtId="166" fontId="9" fillId="3" borderId="1" xfId="1" applyNumberFormat="1" applyFont="1" applyFill="1" applyBorder="1" applyAlignment="1" applyProtection="1">
      <alignment horizontal="right" wrapText="1"/>
      <protection hidden="1"/>
    </xf>
    <xf numFmtId="166" fontId="9" fillId="3" borderId="2" xfId="1" applyNumberFormat="1" applyFont="1" applyFill="1" applyBorder="1" applyAlignment="1" applyProtection="1">
      <alignment horizontal="right" wrapText="1"/>
      <protection hidden="1"/>
    </xf>
    <xf numFmtId="0" fontId="0" fillId="3" borderId="2" xfId="0" applyFill="1" applyBorder="1" applyProtection="1">
      <protection hidden="1"/>
    </xf>
    <xf numFmtId="0" fontId="18" fillId="3" borderId="3" xfId="0" applyFont="1" applyFill="1" applyBorder="1" applyProtection="1">
      <protection hidden="1"/>
    </xf>
    <xf numFmtId="166" fontId="9" fillId="3" borderId="4" xfId="1" applyNumberFormat="1" applyFont="1" applyFill="1" applyBorder="1" applyAlignment="1" applyProtection="1">
      <alignment horizontal="right" wrapText="1"/>
      <protection hidden="1"/>
    </xf>
    <xf numFmtId="166" fontId="9" fillId="3" borderId="0" xfId="1" applyNumberFormat="1" applyFont="1" applyFill="1" applyBorder="1" applyAlignment="1" applyProtection="1">
      <alignment horizontal="right" wrapText="1"/>
      <protection hidden="1"/>
    </xf>
    <xf numFmtId="0" fontId="0" fillId="3" borderId="0" xfId="0" applyFill="1" applyBorder="1" applyProtection="1">
      <protection hidden="1"/>
    </xf>
    <xf numFmtId="0" fontId="18" fillId="3" borderId="5" xfId="0" applyFont="1" applyFill="1" applyBorder="1" applyProtection="1">
      <protection hidden="1"/>
    </xf>
    <xf numFmtId="164" fontId="0" fillId="3" borderId="0" xfId="0" applyNumberFormat="1" applyFill="1" applyBorder="1" applyAlignment="1" applyProtection="1">
      <alignment horizontal="right"/>
      <protection hidden="1"/>
    </xf>
    <xf numFmtId="166" fontId="9" fillId="3" borderId="6" xfId="1" applyNumberFormat="1" applyFont="1" applyFill="1" applyBorder="1" applyAlignment="1" applyProtection="1">
      <alignment horizontal="right" wrapText="1"/>
      <protection hidden="1"/>
    </xf>
    <xf numFmtId="166" fontId="9" fillId="3" borderId="7" xfId="1" applyNumberFormat="1" applyFont="1" applyFill="1" applyBorder="1" applyAlignment="1" applyProtection="1">
      <alignment horizontal="right" wrapText="1"/>
      <protection hidden="1"/>
    </xf>
    <xf numFmtId="0" fontId="0" fillId="3" borderId="7" xfId="0" applyFill="1" applyBorder="1" applyProtection="1">
      <protection hidden="1"/>
    </xf>
    <xf numFmtId="0" fontId="18" fillId="3" borderId="8" xfId="0" applyFont="1" applyFill="1" applyBorder="1" applyProtection="1">
      <protection hidden="1"/>
    </xf>
    <xf numFmtId="0" fontId="4" fillId="2" borderId="0" xfId="0" applyFont="1" applyFill="1" applyAlignment="1" applyProtection="1">
      <alignment horizontal="left"/>
      <protection locked="0"/>
    </xf>
    <xf numFmtId="166" fontId="2" fillId="2" borderId="0" xfId="0" applyNumberFormat="1" applyFont="1" applyFill="1" applyAlignment="1" applyProtection="1">
      <alignment horizontal="right"/>
      <protection locked="0"/>
    </xf>
    <xf numFmtId="0" fontId="2" fillId="2" borderId="0" xfId="0" applyFont="1" applyFill="1" applyProtection="1">
      <protection locked="0"/>
    </xf>
    <xf numFmtId="0" fontId="0" fillId="0" borderId="0" xfId="0" applyProtection="1">
      <protection locked="0"/>
    </xf>
    <xf numFmtId="0" fontId="3" fillId="2" borderId="0" xfId="0" applyFont="1" applyFill="1" applyProtection="1">
      <protection locked="0"/>
    </xf>
    <xf numFmtId="0" fontId="14" fillId="2" borderId="0" xfId="0" applyFont="1" applyFill="1" applyProtection="1">
      <protection locked="0"/>
    </xf>
    <xf numFmtId="0" fontId="5" fillId="2" borderId="0" xfId="0" applyFont="1" applyFill="1" applyAlignment="1" applyProtection="1">
      <alignment horizontal="right"/>
      <protection locked="0"/>
    </xf>
    <xf numFmtId="0" fontId="4" fillId="2" borderId="0" xfId="0" applyFont="1" applyFill="1" applyAlignment="1" applyProtection="1">
      <alignment horizontal="right"/>
      <protection locked="0"/>
    </xf>
    <xf numFmtId="0" fontId="20" fillId="0" borderId="0" xfId="0" applyFont="1" applyProtection="1">
      <protection locked="0"/>
    </xf>
    <xf numFmtId="2" fontId="9" fillId="4" borderId="0" xfId="2" applyNumberFormat="1" applyFont="1" applyFill="1" applyBorder="1" applyAlignment="1" applyProtection="1">
      <alignment horizontal="center"/>
      <protection locked="0"/>
    </xf>
    <xf numFmtId="167" fontId="9" fillId="5" borderId="0" xfId="3" applyNumberFormat="1" applyFont="1" applyFill="1" applyBorder="1" applyAlignment="1" applyProtection="1">
      <alignment wrapText="1"/>
      <protection locked="0"/>
    </xf>
    <xf numFmtId="167" fontId="9" fillId="0" borderId="0" xfId="3" applyNumberFormat="1" applyFont="1" applyFill="1" applyBorder="1" applyAlignment="1" applyProtection="1">
      <alignment wrapText="1"/>
      <protection locked="0"/>
    </xf>
    <xf numFmtId="164" fontId="0" fillId="0" borderId="0" xfId="0" applyNumberFormat="1" applyAlignment="1" applyProtection="1">
      <alignment horizontal="right"/>
      <protection locked="0"/>
    </xf>
    <xf numFmtId="0" fontId="12" fillId="0" borderId="0" xfId="0" applyFont="1" applyProtection="1">
      <protection locked="0"/>
    </xf>
    <xf numFmtId="0" fontId="0" fillId="0" borderId="0" xfId="0" applyAlignment="1" applyProtection="1">
      <alignment wrapText="1"/>
      <protection locked="0"/>
    </xf>
    <xf numFmtId="0" fontId="4" fillId="0" borderId="0" xfId="0" applyFont="1" applyAlignment="1" applyProtection="1">
      <alignment wrapText="1"/>
      <protection locked="0"/>
    </xf>
    <xf numFmtId="0" fontId="4" fillId="0" borderId="0" xfId="0" applyFont="1" applyAlignment="1" applyProtection="1">
      <alignment horizontal="right"/>
      <protection locked="0"/>
    </xf>
    <xf numFmtId="0" fontId="7" fillId="0" borderId="0" xfId="0" applyFont="1" applyAlignment="1" applyProtection="1">
      <alignment wrapText="1"/>
      <protection locked="0"/>
    </xf>
    <xf numFmtId="0" fontId="21" fillId="0" borderId="0" xfId="2" applyNumberFormat="1" applyFont="1" applyFill="1" applyBorder="1" applyAlignment="1" applyProtection="1">
      <alignment horizontal="right"/>
      <protection hidden="1"/>
    </xf>
    <xf numFmtId="49" fontId="16" fillId="2" borderId="0" xfId="0" applyNumberFormat="1" applyFont="1" applyFill="1" applyAlignment="1" applyProtection="1">
      <protection locked="0"/>
    </xf>
    <xf numFmtId="164" fontId="0" fillId="2" borderId="0" xfId="0" applyNumberFormat="1" applyFill="1" applyAlignment="1" applyProtection="1">
      <alignment horizontal="right"/>
      <protection locked="0"/>
    </xf>
    <xf numFmtId="2" fontId="19" fillId="6" borderId="0" xfId="2" applyNumberFormat="1" applyFont="1" applyFill="1" applyBorder="1" applyAlignment="1" applyProtection="1">
      <alignment horizontal="left" vertical="center"/>
      <protection locked="0"/>
    </xf>
    <xf numFmtId="0" fontId="10" fillId="6" borderId="0" xfId="2" applyNumberFormat="1" applyFont="1" applyFill="1" applyBorder="1" applyAlignment="1" applyProtection="1">
      <alignment horizontal="right" vertical="center"/>
      <protection locked="0"/>
    </xf>
    <xf numFmtId="49" fontId="22" fillId="2" borderId="0" xfId="0" applyNumberFormat="1" applyFont="1" applyFill="1" applyAlignment="1" applyProtection="1">
      <alignment horizontal="right"/>
      <protection locked="0"/>
    </xf>
    <xf numFmtId="0" fontId="20" fillId="0" borderId="0" xfId="0" applyFont="1" applyAlignment="1" applyProtection="1">
      <alignment horizontal="right"/>
      <protection hidden="1"/>
    </xf>
    <xf numFmtId="0" fontId="20" fillId="0" borderId="0" xfId="0" applyFont="1" applyAlignment="1" applyProtection="1">
      <alignment horizontal="right" wrapText="1"/>
      <protection hidden="1"/>
    </xf>
    <xf numFmtId="0" fontId="4" fillId="0" borderId="0" xfId="0" applyFont="1" applyAlignment="1">
      <alignment wrapText="1"/>
    </xf>
    <xf numFmtId="168" fontId="4" fillId="0" borderId="0" xfId="0" applyNumberFormat="1" applyFont="1" applyAlignment="1">
      <alignment wrapText="1"/>
    </xf>
    <xf numFmtId="2" fontId="0" fillId="4" borderId="0" xfId="0" applyNumberFormat="1" applyFill="1" applyProtection="1">
      <protection locked="0"/>
    </xf>
    <xf numFmtId="2" fontId="0" fillId="0" borderId="0" xfId="0" applyNumberFormat="1" applyProtection="1">
      <protection locked="0"/>
    </xf>
    <xf numFmtId="2" fontId="0" fillId="0" borderId="0" xfId="0" applyNumberFormat="1" applyAlignment="1" applyProtection="1">
      <alignment horizontal="right"/>
      <protection locked="0"/>
    </xf>
    <xf numFmtId="0" fontId="4" fillId="5" borderId="0" xfId="0" applyFont="1" applyFill="1" applyProtection="1">
      <protection locked="0"/>
    </xf>
    <xf numFmtId="167" fontId="46" fillId="0" borderId="0" xfId="3" applyNumberFormat="1" applyFont="1" applyFill="1" applyBorder="1" applyAlignment="1" applyProtection="1">
      <alignment wrapText="1"/>
      <protection locked="0"/>
    </xf>
    <xf numFmtId="0" fontId="46" fillId="0" borderId="0" xfId="0" applyFont="1" applyFill="1" applyProtection="1">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12" fillId="0" borderId="0" xfId="0" applyFont="1" applyAlignment="1" applyProtection="1">
      <alignment horizontal="left" wrapText="1"/>
      <protection locked="0"/>
    </xf>
    <xf numFmtId="49" fontId="4" fillId="0" borderId="0" xfId="0" applyNumberFormat="1" applyFont="1" applyAlignment="1" applyProtection="1">
      <alignment horizontal="left" wrapText="1"/>
      <protection locked="0"/>
    </xf>
    <xf numFmtId="49" fontId="4" fillId="2" borderId="0" xfId="0" applyNumberFormat="1" applyFont="1" applyFill="1" applyAlignment="1" applyProtection="1">
      <protection locked="0"/>
    </xf>
    <xf numFmtId="165" fontId="4" fillId="2" borderId="0" xfId="0" applyNumberFormat="1" applyFont="1" applyFill="1" applyAlignment="1" applyProtection="1">
      <alignment horizontal="center"/>
      <protection locked="0"/>
    </xf>
    <xf numFmtId="49" fontId="4" fillId="2" borderId="0" xfId="0" applyNumberFormat="1" applyFont="1" applyFill="1" applyAlignment="1" applyProtection="1">
      <alignment horizontal="center"/>
      <protection locked="0"/>
    </xf>
    <xf numFmtId="0" fontId="4" fillId="4" borderId="0" xfId="0" applyFont="1" applyFill="1" applyProtection="1">
      <protection locked="0"/>
    </xf>
    <xf numFmtId="2" fontId="4" fillId="4" borderId="0" xfId="0" applyNumberFormat="1" applyFont="1" applyFill="1" applyProtection="1">
      <protection locked="0"/>
    </xf>
    <xf numFmtId="2" fontId="4" fillId="4" borderId="0" xfId="0" applyNumberFormat="1" applyFont="1" applyFill="1" applyAlignment="1" applyProtection="1">
      <alignment horizontal="right"/>
      <protection locked="0"/>
    </xf>
    <xf numFmtId="167" fontId="4" fillId="0" borderId="0" xfId="3" applyNumberFormat="1" applyFont="1" applyFill="1" applyBorder="1" applyAlignment="1" applyProtection="1">
      <alignment wrapText="1"/>
      <protection locked="0"/>
    </xf>
    <xf numFmtId="167" fontId="9" fillId="39" borderId="0" xfId="3" applyNumberFormat="1" applyFont="1" applyFill="1" applyBorder="1" applyAlignment="1" applyProtection="1">
      <alignment wrapText="1"/>
      <protection locked="0"/>
    </xf>
    <xf numFmtId="0" fontId="4" fillId="39" borderId="0" xfId="0" applyFont="1" applyFill="1" applyProtection="1">
      <protection locked="0"/>
    </xf>
    <xf numFmtId="168" fontId="9" fillId="5" borderId="0" xfId="3" applyNumberFormat="1" applyFont="1" applyFill="1" applyBorder="1" applyAlignment="1" applyProtection="1">
      <alignment horizontal="right"/>
      <protection locked="0"/>
    </xf>
    <xf numFmtId="168" fontId="9" fillId="0" borderId="0" xfId="3" applyNumberFormat="1" applyFont="1" applyFill="1" applyBorder="1" applyAlignment="1" applyProtection="1">
      <alignment horizontal="right" wrapText="1"/>
      <protection locked="0"/>
    </xf>
    <xf numFmtId="168" fontId="9" fillId="0" borderId="0" xfId="3" applyNumberFormat="1" applyFont="1" applyFill="1" applyBorder="1" applyAlignment="1" applyProtection="1">
      <alignment horizontal="right"/>
      <protection locked="0"/>
    </xf>
    <xf numFmtId="168" fontId="9" fillId="39" borderId="0" xfId="3" applyNumberFormat="1" applyFont="1" applyFill="1" applyBorder="1" applyAlignment="1" applyProtection="1">
      <alignment horizontal="right"/>
      <protection locked="0"/>
    </xf>
    <xf numFmtId="168" fontId="9" fillId="39" borderId="0" xfId="3" applyNumberFormat="1" applyFont="1" applyFill="1" applyBorder="1" applyAlignment="1" applyProtection="1">
      <alignment horizontal="right" wrapText="1"/>
      <protection locked="0"/>
    </xf>
    <xf numFmtId="0" fontId="0" fillId="0" borderId="0" xfId="0" applyAlignment="1" applyProtection="1">
      <alignment vertical="top"/>
      <protection locked="0"/>
    </xf>
    <xf numFmtId="0" fontId="0" fillId="0" borderId="0" xfId="0" applyAlignment="1" applyProtection="1">
      <protection locked="0"/>
    </xf>
    <xf numFmtId="0" fontId="6" fillId="0" borderId="0" xfId="0" applyFont="1" applyAlignment="1">
      <alignment horizontal="left" wrapText="1"/>
    </xf>
    <xf numFmtId="0" fontId="4" fillId="0" borderId="0" xfId="0" applyFont="1" applyFill="1" applyAlignment="1">
      <alignment horizontal="left" wrapText="1"/>
    </xf>
    <xf numFmtId="0" fontId="4" fillId="0" borderId="0" xfId="0" applyFont="1" applyAlignment="1" applyProtection="1">
      <alignment horizontal="left"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protection locked="0"/>
    </xf>
    <xf numFmtId="0" fontId="6"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0" fillId="0" borderId="0" xfId="0" applyAlignment="1">
      <alignment horizontal="left" wrapText="1"/>
    </xf>
    <xf numFmtId="165" fontId="2" fillId="7" borderId="9" xfId="0" applyNumberFormat="1" applyFont="1" applyFill="1" applyBorder="1" applyAlignment="1" applyProtection="1">
      <alignment horizontal="left"/>
      <protection locked="0"/>
    </xf>
    <xf numFmtId="165" fontId="2" fillId="7" borderId="10" xfId="0" applyNumberFormat="1" applyFont="1" applyFill="1" applyBorder="1" applyAlignment="1" applyProtection="1">
      <alignment horizontal="left"/>
      <protection locked="0"/>
    </xf>
    <xf numFmtId="165" fontId="2" fillId="7" borderId="11" xfId="0" applyNumberFormat="1" applyFont="1" applyFill="1" applyBorder="1" applyAlignment="1" applyProtection="1">
      <alignment horizontal="left"/>
      <protection locked="0"/>
    </xf>
    <xf numFmtId="164" fontId="5" fillId="4" borderId="0" xfId="0" applyNumberFormat="1" applyFont="1" applyFill="1" applyBorder="1" applyAlignment="1" applyProtection="1">
      <alignment horizontal="center" vertical="center" wrapText="1"/>
      <protection locked="0"/>
    </xf>
    <xf numFmtId="0" fontId="4" fillId="0" borderId="0" xfId="0" applyFont="1"/>
    <xf numFmtId="49" fontId="4" fillId="0" borderId="0" xfId="47" applyNumberFormat="1" applyFont="1" applyAlignment="1" applyProtection="1">
      <alignment horizontal="left" wrapText="1"/>
      <protection locked="0"/>
    </xf>
    <xf numFmtId="0" fontId="0" fillId="0" borderId="0" xfId="0" applyAlignment="1"/>
    <xf numFmtId="0" fontId="12" fillId="0" borderId="0" xfId="0" applyFont="1" applyAlignment="1" applyProtection="1">
      <alignment horizontal="left" wrapText="1"/>
      <protection locked="0"/>
    </xf>
    <xf numFmtId="49" fontId="48" fillId="0" borderId="0" xfId="46" applyNumberFormat="1" applyFont="1" applyAlignment="1" applyProtection="1">
      <alignment horizontal="left" vertical="top" wrapText="1"/>
      <protection locked="0"/>
    </xf>
    <xf numFmtId="0" fontId="48" fillId="0" borderId="0" xfId="46" applyFont="1" applyAlignment="1">
      <alignment vertical="top"/>
    </xf>
    <xf numFmtId="0" fontId="48" fillId="0" borderId="0" xfId="46" applyFont="1" applyAlignment="1" applyProtection="1">
      <alignment horizontal="left" wrapText="1"/>
      <protection locked="0"/>
    </xf>
    <xf numFmtId="0" fontId="48" fillId="0" borderId="0" xfId="46" applyFont="1" applyAlignment="1">
      <alignment horizontal="left" wrapText="1"/>
    </xf>
    <xf numFmtId="0" fontId="48" fillId="0" borderId="0" xfId="46" applyFont="1" applyAlignment="1" applyProtection="1">
      <alignment horizontal="left" vertical="top" wrapText="1"/>
      <protection locked="0"/>
    </xf>
    <xf numFmtId="0" fontId="48" fillId="0" borderId="0" xfId="46" applyFont="1" applyAlignment="1">
      <alignment horizontal="left" vertical="top" wrapText="1"/>
    </xf>
  </cellXfs>
  <cellStyles count="121">
    <cellStyle name="20% - Accent1" xfId="21" builtinId="30" customBuiltin="1"/>
    <cellStyle name="20% - Accent1 2" xfId="95"/>
    <cellStyle name="20% - Accent1 3" xfId="108"/>
    <cellStyle name="20% - Accent1 4" xfId="76"/>
    <cellStyle name="20% - Accent1 5" xfId="52"/>
    <cellStyle name="20% - Accent2" xfId="25" builtinId="34" customBuiltin="1"/>
    <cellStyle name="20% - Accent2 2" xfId="97"/>
    <cellStyle name="20% - Accent2 3" xfId="110"/>
    <cellStyle name="20% - Accent2 4" xfId="78"/>
    <cellStyle name="20% - Accent2 5" xfId="54"/>
    <cellStyle name="20% - Accent3" xfId="29" builtinId="38" customBuiltin="1"/>
    <cellStyle name="20% - Accent3 2" xfId="99"/>
    <cellStyle name="20% - Accent3 3" xfId="112"/>
    <cellStyle name="20% - Accent3 4" xfId="80"/>
    <cellStyle name="20% - Accent3 5" xfId="56"/>
    <cellStyle name="20% - Accent4" xfId="33" builtinId="42" customBuiltin="1"/>
    <cellStyle name="20% - Accent4 2" xfId="101"/>
    <cellStyle name="20% - Accent4 3" xfId="114"/>
    <cellStyle name="20% - Accent4 4" xfId="82"/>
    <cellStyle name="20% - Accent4 5" xfId="58"/>
    <cellStyle name="20% - Accent5" xfId="37" builtinId="46" customBuiltin="1"/>
    <cellStyle name="20% - Accent5 2" xfId="103"/>
    <cellStyle name="20% - Accent5 3" xfId="116"/>
    <cellStyle name="20% - Accent5 4" xfId="84"/>
    <cellStyle name="20% - Accent5 5" xfId="60"/>
    <cellStyle name="20% - Accent6" xfId="41" builtinId="50" customBuiltin="1"/>
    <cellStyle name="20% - Accent6 2" xfId="105"/>
    <cellStyle name="20% - Accent6 3" xfId="118"/>
    <cellStyle name="20% - Accent6 4" xfId="86"/>
    <cellStyle name="20% - Accent6 5" xfId="62"/>
    <cellStyle name="40% - Accent1" xfId="22" builtinId="31" customBuiltin="1"/>
    <cellStyle name="40% - Accent1 2" xfId="96"/>
    <cellStyle name="40% - Accent1 3" xfId="109"/>
    <cellStyle name="40% - Accent1 4" xfId="77"/>
    <cellStyle name="40% - Accent1 5" xfId="53"/>
    <cellStyle name="40% - Accent2" xfId="26" builtinId="35" customBuiltin="1"/>
    <cellStyle name="40% - Accent2 2" xfId="98"/>
    <cellStyle name="40% - Accent2 3" xfId="111"/>
    <cellStyle name="40% - Accent2 4" xfId="79"/>
    <cellStyle name="40% - Accent2 5" xfId="55"/>
    <cellStyle name="40% - Accent3" xfId="30" builtinId="39" customBuiltin="1"/>
    <cellStyle name="40% - Accent3 2" xfId="100"/>
    <cellStyle name="40% - Accent3 3" xfId="113"/>
    <cellStyle name="40% - Accent3 4" xfId="81"/>
    <cellStyle name="40% - Accent3 5" xfId="57"/>
    <cellStyle name="40% - Accent4" xfId="34" builtinId="43" customBuiltin="1"/>
    <cellStyle name="40% - Accent4 2" xfId="102"/>
    <cellStyle name="40% - Accent4 3" xfId="115"/>
    <cellStyle name="40% - Accent4 4" xfId="83"/>
    <cellStyle name="40% - Accent4 5" xfId="59"/>
    <cellStyle name="40% - Accent5" xfId="38" builtinId="47" customBuiltin="1"/>
    <cellStyle name="40% - Accent5 2" xfId="104"/>
    <cellStyle name="40% - Accent5 3" xfId="117"/>
    <cellStyle name="40% - Accent5 4" xfId="85"/>
    <cellStyle name="40% - Accent5 5" xfId="61"/>
    <cellStyle name="40% - Accent6" xfId="42" builtinId="51" customBuiltin="1"/>
    <cellStyle name="40% - Accent6 2" xfId="106"/>
    <cellStyle name="40% - Accent6 3" xfId="119"/>
    <cellStyle name="40% - Accent6 4" xfId="87"/>
    <cellStyle name="40% - Accent6 5"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5"/>
    <cellStyle name="Normal 2 2" xfId="50"/>
    <cellStyle name="Normal 2 2 2" xfId="66"/>
    <cellStyle name="Normal 2 3" xfId="72"/>
    <cellStyle name="Normal 2 3 2" xfId="91"/>
    <cellStyle name="Normal 2 4" xfId="75"/>
    <cellStyle name="Normal 2 5" xfId="65"/>
    <cellStyle name="Normal 2 6" xfId="48"/>
    <cellStyle name="Normal 3" xfId="47"/>
    <cellStyle name="Normal 3 2" xfId="74"/>
    <cellStyle name="Normal 3 3" xfId="92"/>
    <cellStyle name="Normal 3 4" xfId="68"/>
    <cellStyle name="Normal 3 5" xfId="49"/>
    <cellStyle name="Normal 4" xfId="51"/>
    <cellStyle name="Normal 4 2" xfId="93"/>
    <cellStyle name="Normal 4 3" xfId="69"/>
    <cellStyle name="Normal 5" xfId="70"/>
    <cellStyle name="Normal 5 2" xfId="73"/>
    <cellStyle name="Normal 5 3" xfId="90"/>
    <cellStyle name="Normal 6" xfId="89"/>
    <cellStyle name="Normal 7" xfId="64"/>
    <cellStyle name="Normal_NOx" xfId="1"/>
    <cellStyle name="Normal_Sheet1" xfId="2"/>
    <cellStyle name="Normal_SO2" xfId="3"/>
    <cellStyle name="Note 2" xfId="44"/>
    <cellStyle name="Note 2 2" xfId="107"/>
    <cellStyle name="Note 2 3" xfId="120"/>
    <cellStyle name="Note 2 4" xfId="88"/>
    <cellStyle name="Note 2 5" xfId="67"/>
    <cellStyle name="Note 3" xfId="71"/>
    <cellStyle name="Note 3 2" xfId="94"/>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GB" sz="1150" b="1" i="0" u="none" strike="noStrike" baseline="0">
                <a:solidFill>
                  <a:srgbClr val="000000"/>
                </a:solidFill>
                <a:latin typeface="Arial"/>
                <a:cs typeface="Arial"/>
              </a:rPr>
              <a:t>Total NO</a:t>
            </a:r>
            <a:r>
              <a:rPr lang="en-GB" sz="1250" b="1" i="0" u="none" strike="noStrike" baseline="-25000">
                <a:solidFill>
                  <a:srgbClr val="000000"/>
                </a:solidFill>
                <a:latin typeface="Arial"/>
                <a:cs typeface="Arial"/>
              </a:rPr>
              <a:t>x</a:t>
            </a:r>
            <a:r>
              <a:rPr lang="en-GB" sz="1150" b="1" i="0" u="none" strike="noStrike" baseline="0">
                <a:solidFill>
                  <a:srgbClr val="000000"/>
                </a:solidFill>
                <a:latin typeface="Arial"/>
                <a:cs typeface="Arial"/>
              </a:rPr>
              <a:t> emissions</a:t>
            </a:r>
          </a:p>
        </c:rich>
      </c:tx>
      <c:layout>
        <c:manualLayout>
          <c:xMode val="edge"/>
          <c:yMode val="edge"/>
          <c:x val="0.36194616336291452"/>
          <c:y val="4.097805473578299E-2"/>
        </c:manualLayout>
      </c:layout>
      <c:overlay val="0"/>
      <c:spPr>
        <a:noFill/>
        <a:ln w="25400">
          <a:noFill/>
        </a:ln>
      </c:spPr>
    </c:title>
    <c:autoTitleDeleted val="0"/>
    <c:plotArea>
      <c:layout>
        <c:manualLayout>
          <c:layoutTarget val="inner"/>
          <c:xMode val="edge"/>
          <c:yMode val="edge"/>
          <c:x val="0.12589431769144854"/>
          <c:y val="0.2341603127759028"/>
          <c:w val="0.86266219963572122"/>
          <c:h val="0.4536856060033117"/>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'NOx '!$C$29:$U$29</c:f>
              <c:numCache>
                <c:formatCode>General</c:formatCode>
                <c:ptCount val="19"/>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numCache>
            </c:numRef>
          </c:cat>
          <c:val>
            <c:numRef>
              <c:f>'NOx '!$C$30:$U$30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62.58</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30"/>
        <c:axId val="221088768"/>
        <c:axId val="221087616"/>
      </c:barChart>
      <c:catAx>
        <c:axId val="221088768"/>
        <c:scaling>
          <c:orientation val="minMax"/>
        </c:scaling>
        <c:delete val="0"/>
        <c:axPos val="b"/>
        <c:title>
          <c:tx>
            <c:rich>
              <a:bodyPr/>
              <a:lstStyle/>
              <a:p>
                <a:pPr algn="r">
                  <a:defRPr sz="950" b="1" i="0" u="none" strike="noStrike" baseline="0">
                    <a:solidFill>
                      <a:srgbClr val="000000"/>
                    </a:solidFill>
                    <a:latin typeface="Arial"/>
                    <a:ea typeface="Arial"/>
                    <a:cs typeface="Arial"/>
                  </a:defRPr>
                </a:pPr>
                <a:r>
                  <a:rPr lang="en-GB"/>
                  <a:t>Time (year)</a:t>
                </a:r>
              </a:p>
            </c:rich>
          </c:tx>
          <c:layout>
            <c:manualLayout>
              <c:xMode val="edge"/>
              <c:yMode val="edge"/>
              <c:x val="0.84120294093831527"/>
              <c:y val="0.834196114264153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en-US"/>
          </a:p>
        </c:txPr>
        <c:crossAx val="221087616"/>
        <c:crosses val="autoZero"/>
        <c:auto val="1"/>
        <c:lblAlgn val="ctr"/>
        <c:lblOffset val="100"/>
        <c:tickLblSkip val="1"/>
        <c:tickMarkSkip val="1"/>
        <c:noMultiLvlLbl val="0"/>
      </c:catAx>
      <c:valAx>
        <c:axId val="221087616"/>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GB"/>
                  <a:t>Emissions (1000 tonnes)</a:t>
                </a:r>
              </a:p>
            </c:rich>
          </c:tx>
          <c:layout>
            <c:manualLayout>
              <c:xMode val="edge"/>
              <c:yMode val="edge"/>
              <c:x val="2.0028641450912269E-2"/>
              <c:y val="0.181474242401324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210887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160020</xdr:colOff>
      <xdr:row>8</xdr:row>
      <xdr:rowOff>160020</xdr:rowOff>
    </xdr:from>
    <xdr:to>
      <xdr:col>15</xdr:col>
      <xdr:colOff>106680</xdr:colOff>
      <xdr:row>25</xdr:row>
      <xdr:rowOff>91440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144780</xdr:colOff>
      <xdr:row>25</xdr:row>
      <xdr:rowOff>106680</xdr:rowOff>
    </xdr:from>
    <xdr:to>
      <xdr:col>14</xdr:col>
      <xdr:colOff>297180</xdr:colOff>
      <xdr:row>26</xdr:row>
      <xdr:rowOff>106680</xdr:rowOff>
    </xdr:to>
    <xdr:sp macro="" textlink="">
      <xdr:nvSpPr>
        <xdr:cNvPr id="3" name="Text Box 3"/>
        <xdr:cNvSpPr txBox="1">
          <a:spLocks noChangeArrowheads="1"/>
        </xdr:cNvSpPr>
      </xdr:nvSpPr>
      <xdr:spPr bwMode="auto">
        <a:xfrm>
          <a:off x="5280660" y="4427220"/>
          <a:ext cx="3444240" cy="19050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cc-nggip.iges.or.jp/public/2006gl/index.htm" TargetMode="External"/><Relationship Id="rId2" Type="http://schemas.openxmlformats.org/officeDocument/2006/relationships/hyperlink" Target="http://www.ipcc-nggip.iges.or.jp/public/gl/invs1.html" TargetMode="External"/><Relationship Id="rId1" Type="http://schemas.openxmlformats.org/officeDocument/2006/relationships/hyperlink" Target="http://unfccc.i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abSelected="1" zoomScale="85" zoomScaleNormal="85" zoomScaleSheetLayoutView="70" workbookViewId="0">
      <pane ySplit="32" topLeftCell="A33" activePane="bottomLeft" state="frozenSplit"/>
      <selection pane="bottomLeft" activeCell="B33" sqref="B33"/>
    </sheetView>
  </sheetViews>
  <sheetFormatPr defaultColWidth="9.109375" defaultRowHeight="13.2" x14ac:dyDescent="0.25"/>
  <cols>
    <col min="1" max="1" width="2" style="21" customWidth="1"/>
    <col min="2" max="2" width="24.88671875" style="21" customWidth="1"/>
    <col min="3" max="3" width="8" style="21" customWidth="1"/>
    <col min="4" max="4" width="8" style="30" customWidth="1"/>
    <col min="5" max="5" width="8" style="21" customWidth="1"/>
    <col min="6" max="6" width="8" style="30" customWidth="1"/>
    <col min="7" max="7" width="8" style="21" customWidth="1"/>
    <col min="8" max="8" width="8" style="30" customWidth="1"/>
    <col min="9" max="21" width="8" style="21" customWidth="1"/>
    <col min="22" max="16384" width="9.109375" style="21"/>
  </cols>
  <sheetData>
    <row r="1" spans="2:21" ht="1.5" customHeight="1" x14ac:dyDescent="0.25"/>
    <row r="2" spans="2:21" ht="6.75" customHeight="1" x14ac:dyDescent="0.25">
      <c r="B2" s="2"/>
      <c r="C2" s="2"/>
      <c r="D2" s="38"/>
      <c r="E2" s="2"/>
      <c r="F2" s="38"/>
      <c r="G2" s="2"/>
      <c r="H2" s="38"/>
      <c r="I2" s="2"/>
      <c r="J2" s="2"/>
      <c r="K2" s="2"/>
      <c r="L2" s="2"/>
      <c r="M2" s="2"/>
      <c r="N2" s="2"/>
      <c r="O2" s="2"/>
      <c r="P2" s="2"/>
      <c r="Q2" s="2"/>
      <c r="R2" s="2"/>
      <c r="S2" s="2"/>
      <c r="T2" s="2"/>
      <c r="U2" s="2"/>
    </row>
    <row r="3" spans="2:21" ht="19.2" x14ac:dyDescent="0.35">
      <c r="B3" s="1" t="s">
        <v>129</v>
      </c>
      <c r="C3" s="18"/>
      <c r="D3" s="19"/>
      <c r="E3" s="18"/>
      <c r="F3" s="19"/>
      <c r="G3" s="18"/>
      <c r="H3" s="19"/>
      <c r="I3" s="20"/>
      <c r="J3" s="20"/>
      <c r="K3" s="20"/>
      <c r="L3" s="20"/>
      <c r="M3" s="20"/>
      <c r="N3" s="20"/>
      <c r="O3" s="20"/>
      <c r="P3" s="20"/>
      <c r="Q3" s="20"/>
      <c r="R3" s="20"/>
      <c r="S3" s="20"/>
      <c r="T3" s="20"/>
      <c r="U3" s="2"/>
    </row>
    <row r="4" spans="2:21" ht="6.75" customHeight="1" x14ac:dyDescent="0.25">
      <c r="B4" s="22"/>
      <c r="C4" s="18"/>
      <c r="D4" s="19"/>
      <c r="E4" s="18"/>
      <c r="F4" s="19"/>
      <c r="G4" s="18"/>
      <c r="H4" s="19"/>
      <c r="I4" s="20"/>
      <c r="J4" s="20"/>
      <c r="K4" s="20"/>
      <c r="L4" s="20"/>
      <c r="M4" s="20"/>
      <c r="N4" s="20"/>
      <c r="O4" s="20"/>
      <c r="P4" s="20"/>
      <c r="Q4" s="20"/>
      <c r="R4" s="20"/>
      <c r="S4" s="20"/>
      <c r="T4" s="20"/>
      <c r="U4" s="2"/>
    </row>
    <row r="5" spans="2:21" ht="20.399999999999999" x14ac:dyDescent="0.45">
      <c r="B5" s="23" t="s">
        <v>136</v>
      </c>
      <c r="C5" s="18"/>
      <c r="D5" s="19"/>
      <c r="E5" s="18"/>
      <c r="F5" s="24"/>
      <c r="G5" s="24"/>
      <c r="H5" s="25"/>
      <c r="I5" s="20"/>
      <c r="J5" s="20"/>
      <c r="K5" s="24"/>
      <c r="L5" s="24"/>
      <c r="M5" s="2"/>
      <c r="N5" s="3"/>
      <c r="O5" s="37"/>
      <c r="P5" s="41" t="s">
        <v>164</v>
      </c>
      <c r="Q5" s="56"/>
      <c r="R5" s="56"/>
      <c r="S5" s="56"/>
      <c r="T5" s="2"/>
      <c r="U5" s="2"/>
    </row>
    <row r="6" spans="2:21" ht="7.5" customHeight="1" x14ac:dyDescent="0.25">
      <c r="B6" s="22"/>
      <c r="C6" s="18"/>
      <c r="D6" s="19"/>
      <c r="E6" s="18"/>
      <c r="F6" s="24"/>
      <c r="G6" s="24"/>
      <c r="H6" s="25"/>
      <c r="I6" s="20"/>
      <c r="J6" s="20"/>
      <c r="K6" s="24"/>
      <c r="L6" s="24"/>
      <c r="M6" s="57"/>
      <c r="N6" s="57"/>
      <c r="O6" s="24"/>
      <c r="P6" s="2"/>
      <c r="Q6" s="24"/>
      <c r="R6" s="24"/>
      <c r="S6" s="24"/>
      <c r="T6" s="58"/>
      <c r="U6" s="58"/>
    </row>
    <row r="7" spans="2:21" ht="13.8" x14ac:dyDescent="0.25">
      <c r="B7" s="22"/>
      <c r="C7" s="18"/>
      <c r="D7" s="19"/>
      <c r="E7" s="18"/>
      <c r="F7" s="4" t="s">
        <v>130</v>
      </c>
      <c r="G7" s="24"/>
      <c r="H7" s="25"/>
      <c r="I7" s="20"/>
      <c r="J7" s="20"/>
      <c r="K7" s="24"/>
      <c r="L7" s="24"/>
      <c r="M7" s="80" t="s">
        <v>148</v>
      </c>
      <c r="N7" s="81"/>
      <c r="O7" s="81"/>
      <c r="P7" s="82"/>
      <c r="Q7" s="24"/>
      <c r="R7" s="24"/>
      <c r="S7" s="24"/>
      <c r="T7" s="58"/>
      <c r="U7" s="58"/>
    </row>
    <row r="8" spans="2:21" ht="13.8" thickBot="1" x14ac:dyDescent="0.3">
      <c r="B8" s="22"/>
      <c r="C8" s="18"/>
      <c r="D8" s="19"/>
      <c r="E8" s="18"/>
      <c r="F8" s="24"/>
      <c r="G8" s="24"/>
      <c r="H8" s="25"/>
      <c r="I8" s="20"/>
      <c r="J8" s="20"/>
      <c r="K8" s="24"/>
      <c r="L8" s="24"/>
      <c r="M8" s="57"/>
      <c r="N8" s="57"/>
      <c r="O8" s="24"/>
      <c r="P8" s="2"/>
      <c r="Q8" s="24"/>
      <c r="R8" s="24"/>
      <c r="S8" s="24"/>
      <c r="T8" s="58"/>
      <c r="U8" s="58"/>
    </row>
    <row r="9" spans="2:21" x14ac:dyDescent="0.25">
      <c r="B9" s="22"/>
      <c r="C9" s="18"/>
      <c r="D9" s="19"/>
      <c r="E9" s="18"/>
      <c r="F9" s="5"/>
      <c r="G9" s="6"/>
      <c r="H9" s="6"/>
      <c r="I9" s="6"/>
      <c r="J9" s="6"/>
      <c r="K9" s="6"/>
      <c r="L9" s="6"/>
      <c r="M9" s="7"/>
      <c r="N9" s="7"/>
      <c r="O9" s="7"/>
      <c r="P9" s="8"/>
      <c r="Q9" s="24"/>
      <c r="R9" s="24"/>
      <c r="S9" s="24"/>
      <c r="T9" s="58"/>
      <c r="U9" s="58"/>
    </row>
    <row r="10" spans="2:21" x14ac:dyDescent="0.25">
      <c r="B10" s="22"/>
      <c r="C10" s="18"/>
      <c r="D10" s="19"/>
      <c r="E10" s="18"/>
      <c r="F10" s="9"/>
      <c r="G10" s="10"/>
      <c r="H10" s="10"/>
      <c r="I10" s="10"/>
      <c r="J10" s="10"/>
      <c r="K10" s="10"/>
      <c r="L10" s="10"/>
      <c r="M10" s="11"/>
      <c r="N10" s="11"/>
      <c r="O10" s="11"/>
      <c r="P10" s="12"/>
      <c r="Q10" s="24"/>
      <c r="R10" s="24"/>
      <c r="S10" s="24"/>
      <c r="T10" s="58"/>
      <c r="U10" s="58"/>
    </row>
    <row r="11" spans="2:21" ht="15" customHeight="1" x14ac:dyDescent="0.25">
      <c r="B11" s="22"/>
      <c r="C11" s="18"/>
      <c r="D11" s="19"/>
      <c r="E11" s="18"/>
      <c r="F11" s="9"/>
      <c r="G11" s="10"/>
      <c r="H11" s="10"/>
      <c r="I11" s="10"/>
      <c r="J11" s="10"/>
      <c r="K11" s="10"/>
      <c r="L11" s="10"/>
      <c r="M11" s="11"/>
      <c r="N11" s="11"/>
      <c r="O11" s="11"/>
      <c r="P11" s="12"/>
      <c r="Q11" s="24"/>
      <c r="R11" s="24"/>
      <c r="S11" s="24"/>
      <c r="T11" s="58"/>
      <c r="U11" s="58"/>
    </row>
    <row r="12" spans="2:21" ht="15" customHeight="1" x14ac:dyDescent="0.25">
      <c r="B12" s="22"/>
      <c r="C12" s="18"/>
      <c r="D12" s="19"/>
      <c r="E12" s="18"/>
      <c r="F12" s="9"/>
      <c r="G12" s="11"/>
      <c r="H12" s="13"/>
      <c r="I12" s="11"/>
      <c r="J12" s="11"/>
      <c r="K12" s="10"/>
      <c r="L12" s="10"/>
      <c r="M12" s="11"/>
      <c r="N12" s="11"/>
      <c r="O12" s="11"/>
      <c r="P12" s="12"/>
      <c r="Q12" s="24"/>
      <c r="R12" s="24"/>
      <c r="S12" s="24"/>
      <c r="T12" s="58"/>
      <c r="U12" s="58"/>
    </row>
    <row r="13" spans="2:21" ht="15" customHeight="1" x14ac:dyDescent="0.25">
      <c r="B13" s="22"/>
      <c r="C13" s="18"/>
      <c r="D13" s="19"/>
      <c r="E13" s="18"/>
      <c r="F13" s="9"/>
      <c r="G13" s="10"/>
      <c r="H13" s="10"/>
      <c r="I13" s="10"/>
      <c r="J13" s="10"/>
      <c r="K13" s="10"/>
      <c r="L13" s="10"/>
      <c r="M13" s="11"/>
      <c r="N13" s="11"/>
      <c r="O13" s="11"/>
      <c r="P13" s="12"/>
      <c r="Q13" s="24"/>
      <c r="R13" s="24"/>
      <c r="S13" s="24"/>
      <c r="T13" s="58"/>
      <c r="U13" s="58"/>
    </row>
    <row r="14" spans="2:21" ht="15" customHeight="1" x14ac:dyDescent="0.25">
      <c r="B14" s="22"/>
      <c r="C14" s="18"/>
      <c r="D14" s="19"/>
      <c r="E14" s="18"/>
      <c r="F14" s="9"/>
      <c r="G14" s="10"/>
      <c r="H14" s="10"/>
      <c r="I14" s="10"/>
      <c r="J14" s="10"/>
      <c r="K14" s="10"/>
      <c r="L14" s="10"/>
      <c r="M14" s="11"/>
      <c r="N14" s="11"/>
      <c r="O14" s="11"/>
      <c r="P14" s="12"/>
      <c r="Q14" s="24"/>
      <c r="R14" s="24"/>
      <c r="S14" s="24"/>
      <c r="T14" s="58"/>
      <c r="U14" s="58"/>
    </row>
    <row r="15" spans="2:21" ht="15" customHeight="1" x14ac:dyDescent="0.25">
      <c r="B15" s="22"/>
      <c r="C15" s="18"/>
      <c r="D15" s="19"/>
      <c r="E15" s="18"/>
      <c r="F15" s="9"/>
      <c r="G15" s="10"/>
      <c r="H15" s="10"/>
      <c r="I15" s="10"/>
      <c r="J15" s="10"/>
      <c r="K15" s="10"/>
      <c r="L15" s="10"/>
      <c r="M15" s="11"/>
      <c r="N15" s="11"/>
      <c r="O15" s="11"/>
      <c r="P15" s="12"/>
      <c r="Q15" s="24"/>
      <c r="R15" s="24"/>
      <c r="S15" s="24"/>
      <c r="T15" s="58"/>
      <c r="U15" s="58"/>
    </row>
    <row r="16" spans="2:21" ht="15" customHeight="1" x14ac:dyDescent="0.25">
      <c r="B16" s="22"/>
      <c r="C16" s="18"/>
      <c r="D16" s="19"/>
      <c r="E16" s="18"/>
      <c r="F16" s="9"/>
      <c r="G16" s="10"/>
      <c r="H16" s="10"/>
      <c r="I16" s="10"/>
      <c r="J16" s="10"/>
      <c r="K16" s="10"/>
      <c r="L16" s="10"/>
      <c r="M16" s="11"/>
      <c r="N16" s="11"/>
      <c r="O16" s="11"/>
      <c r="P16" s="12"/>
      <c r="Q16" s="24"/>
      <c r="R16" s="24"/>
      <c r="S16" s="24"/>
      <c r="T16" s="58"/>
      <c r="U16" s="58"/>
    </row>
    <row r="17" spans="2:21" ht="15" customHeight="1" x14ac:dyDescent="0.25">
      <c r="B17" s="22"/>
      <c r="C17" s="18"/>
      <c r="D17" s="19"/>
      <c r="E17" s="18"/>
      <c r="F17" s="9"/>
      <c r="G17" s="10"/>
      <c r="H17" s="10"/>
      <c r="I17" s="10"/>
      <c r="J17" s="10"/>
      <c r="K17" s="10"/>
      <c r="L17" s="10"/>
      <c r="M17" s="11"/>
      <c r="N17" s="11"/>
      <c r="O17" s="11"/>
      <c r="P17" s="12"/>
      <c r="Q17" s="24"/>
      <c r="R17" s="24"/>
      <c r="S17" s="24"/>
      <c r="T17" s="58"/>
      <c r="U17" s="58"/>
    </row>
    <row r="18" spans="2:21" ht="15" customHeight="1" x14ac:dyDescent="0.25">
      <c r="B18" s="22"/>
      <c r="C18" s="18"/>
      <c r="D18" s="19"/>
      <c r="E18" s="18"/>
      <c r="F18" s="9"/>
      <c r="G18" s="10"/>
      <c r="H18" s="10"/>
      <c r="I18" s="10"/>
      <c r="J18" s="10"/>
      <c r="K18" s="10"/>
      <c r="L18" s="10"/>
      <c r="M18" s="11"/>
      <c r="N18" s="11"/>
      <c r="O18" s="11"/>
      <c r="P18" s="12"/>
      <c r="Q18" s="24"/>
      <c r="R18" s="24"/>
      <c r="S18" s="24"/>
      <c r="T18" s="58"/>
      <c r="U18" s="58"/>
    </row>
    <row r="19" spans="2:21" ht="15" customHeight="1" x14ac:dyDescent="0.25">
      <c r="B19" s="22"/>
      <c r="C19" s="18"/>
      <c r="D19" s="19"/>
      <c r="E19" s="18"/>
      <c r="F19" s="9"/>
      <c r="G19" s="10"/>
      <c r="H19" s="10"/>
      <c r="I19" s="10"/>
      <c r="J19" s="10"/>
      <c r="K19" s="10"/>
      <c r="L19" s="10"/>
      <c r="M19" s="11"/>
      <c r="N19" s="11"/>
      <c r="O19" s="11"/>
      <c r="P19" s="12"/>
      <c r="Q19" s="24"/>
      <c r="R19" s="24"/>
      <c r="S19" s="24"/>
      <c r="T19" s="58"/>
      <c r="U19" s="58"/>
    </row>
    <row r="20" spans="2:21" ht="15" customHeight="1" x14ac:dyDescent="0.25">
      <c r="B20" s="22"/>
      <c r="C20" s="18"/>
      <c r="D20" s="19"/>
      <c r="E20" s="18"/>
      <c r="F20" s="9"/>
      <c r="G20" s="10"/>
      <c r="H20" s="10"/>
      <c r="I20" s="10"/>
      <c r="J20" s="10"/>
      <c r="K20" s="10"/>
      <c r="L20" s="10"/>
      <c r="M20" s="11"/>
      <c r="N20" s="11"/>
      <c r="O20" s="11"/>
      <c r="P20" s="12"/>
      <c r="Q20" s="24"/>
      <c r="R20" s="24"/>
      <c r="S20" s="24"/>
      <c r="T20" s="58"/>
      <c r="U20" s="58"/>
    </row>
    <row r="21" spans="2:21" ht="15" customHeight="1" x14ac:dyDescent="0.25">
      <c r="B21" s="22"/>
      <c r="C21" s="18"/>
      <c r="D21" s="19"/>
      <c r="E21" s="18"/>
      <c r="F21" s="9"/>
      <c r="G21" s="10"/>
      <c r="H21" s="10"/>
      <c r="I21" s="10"/>
      <c r="J21" s="10"/>
      <c r="K21" s="10"/>
      <c r="L21" s="10"/>
      <c r="M21" s="11"/>
      <c r="N21" s="11"/>
      <c r="O21" s="11"/>
      <c r="P21" s="12"/>
      <c r="Q21" s="24"/>
      <c r="R21" s="24"/>
      <c r="S21" s="24"/>
      <c r="T21" s="58"/>
      <c r="U21" s="58"/>
    </row>
    <row r="22" spans="2:21" ht="15" customHeight="1" x14ac:dyDescent="0.25">
      <c r="B22" s="22"/>
      <c r="C22" s="18"/>
      <c r="D22" s="19"/>
      <c r="E22" s="18"/>
      <c r="F22" s="9"/>
      <c r="G22" s="10"/>
      <c r="H22" s="10"/>
      <c r="I22" s="10"/>
      <c r="J22" s="10"/>
      <c r="K22" s="10"/>
      <c r="L22" s="10"/>
      <c r="M22" s="11"/>
      <c r="N22" s="11"/>
      <c r="O22" s="11"/>
      <c r="P22" s="12"/>
      <c r="Q22" s="24"/>
      <c r="R22" s="24"/>
      <c r="S22" s="24"/>
      <c r="T22" s="58"/>
      <c r="U22" s="58"/>
    </row>
    <row r="23" spans="2:21" ht="15" customHeight="1" x14ac:dyDescent="0.25">
      <c r="B23" s="22"/>
      <c r="C23" s="18"/>
      <c r="D23" s="19"/>
      <c r="E23" s="18"/>
      <c r="F23" s="9"/>
      <c r="G23" s="10"/>
      <c r="H23" s="10"/>
      <c r="I23" s="10"/>
      <c r="J23" s="10"/>
      <c r="K23" s="10"/>
      <c r="L23" s="10"/>
      <c r="M23" s="11"/>
      <c r="N23" s="11"/>
      <c r="O23" s="11"/>
      <c r="P23" s="12"/>
      <c r="Q23" s="24"/>
      <c r="R23" s="24"/>
      <c r="S23" s="24"/>
      <c r="T23" s="58"/>
      <c r="U23" s="58"/>
    </row>
    <row r="24" spans="2:21" ht="15" customHeight="1" x14ac:dyDescent="0.25">
      <c r="B24" s="22"/>
      <c r="C24" s="18"/>
      <c r="D24" s="19"/>
      <c r="E24" s="18"/>
      <c r="F24" s="9"/>
      <c r="G24" s="10"/>
      <c r="H24" s="10"/>
      <c r="I24" s="10"/>
      <c r="J24" s="10"/>
      <c r="K24" s="10"/>
      <c r="L24" s="10"/>
      <c r="M24" s="11"/>
      <c r="N24" s="11"/>
      <c r="O24" s="11"/>
      <c r="P24" s="12"/>
      <c r="Q24" s="24"/>
      <c r="R24" s="24"/>
      <c r="S24" s="24"/>
      <c r="T24" s="58"/>
      <c r="U24" s="58"/>
    </row>
    <row r="25" spans="2:21" ht="15" customHeight="1" x14ac:dyDescent="0.25">
      <c r="B25" s="22"/>
      <c r="C25" s="18"/>
      <c r="D25" s="19"/>
      <c r="E25" s="18"/>
      <c r="F25" s="9"/>
      <c r="G25" s="10"/>
      <c r="H25" s="10"/>
      <c r="I25" s="10"/>
      <c r="J25" s="10"/>
      <c r="K25" s="10"/>
      <c r="L25" s="10"/>
      <c r="M25" s="11"/>
      <c r="N25" s="11"/>
      <c r="O25" s="11"/>
      <c r="P25" s="12"/>
      <c r="Q25" s="24"/>
      <c r="R25" s="24"/>
      <c r="S25" s="24"/>
      <c r="T25" s="58"/>
      <c r="U25" s="58"/>
    </row>
    <row r="26" spans="2:21" ht="15" customHeight="1" x14ac:dyDescent="0.25">
      <c r="B26" s="22"/>
      <c r="C26" s="18"/>
      <c r="D26" s="19"/>
      <c r="E26" s="18"/>
      <c r="F26" s="9"/>
      <c r="G26" s="10"/>
      <c r="H26" s="10"/>
      <c r="I26" s="10"/>
      <c r="J26" s="10"/>
      <c r="K26" s="10"/>
      <c r="L26" s="10"/>
      <c r="M26" s="11"/>
      <c r="N26" s="11"/>
      <c r="O26" s="11"/>
      <c r="P26" s="12"/>
      <c r="Q26" s="24"/>
      <c r="R26" s="24"/>
      <c r="S26" s="24"/>
      <c r="T26" s="58"/>
      <c r="U26" s="58"/>
    </row>
    <row r="27" spans="2:21" ht="15" customHeight="1" thickBot="1" x14ac:dyDescent="0.3">
      <c r="B27" s="22"/>
      <c r="C27" s="18"/>
      <c r="D27" s="19"/>
      <c r="E27" s="18"/>
      <c r="F27" s="14"/>
      <c r="G27" s="15"/>
      <c r="H27" s="15"/>
      <c r="I27" s="15"/>
      <c r="J27" s="15"/>
      <c r="K27" s="15"/>
      <c r="L27" s="15"/>
      <c r="M27" s="16"/>
      <c r="N27" s="16"/>
      <c r="O27" s="16"/>
      <c r="P27" s="17"/>
      <c r="Q27" s="24"/>
      <c r="R27" s="24"/>
      <c r="S27" s="24"/>
      <c r="T27" s="58"/>
      <c r="U27" s="58"/>
    </row>
    <row r="28" spans="2:21" ht="15" customHeight="1" x14ac:dyDescent="0.25">
      <c r="B28" s="22"/>
      <c r="C28" s="18"/>
      <c r="D28" s="19"/>
      <c r="E28" s="18"/>
      <c r="F28" s="24"/>
      <c r="G28" s="24"/>
      <c r="H28" s="25"/>
      <c r="I28" s="20"/>
      <c r="J28" s="20"/>
      <c r="K28" s="24"/>
      <c r="L28" s="24"/>
      <c r="M28" s="57"/>
      <c r="N28" s="57"/>
      <c r="O28" s="24"/>
      <c r="P28" s="2"/>
      <c r="Q28" s="24"/>
      <c r="R28" s="24"/>
      <c r="S28" s="24"/>
      <c r="T28" s="58"/>
      <c r="U28" s="58"/>
    </row>
    <row r="29" spans="2:21" s="26" customFormat="1" ht="3.6" customHeight="1" x14ac:dyDescent="0.25">
      <c r="B29" s="42" t="s">
        <v>132</v>
      </c>
      <c r="C29" s="36">
        <v>1990</v>
      </c>
      <c r="D29" s="36">
        <v>1995</v>
      </c>
      <c r="E29" s="36">
        <v>1996</v>
      </c>
      <c r="F29" s="36">
        <v>1997</v>
      </c>
      <c r="G29" s="36">
        <v>1998</v>
      </c>
      <c r="H29" s="36">
        <v>1999</v>
      </c>
      <c r="I29" s="36">
        <v>2000</v>
      </c>
      <c r="J29" s="36">
        <v>2001</v>
      </c>
      <c r="K29" s="36">
        <v>2002</v>
      </c>
      <c r="L29" s="36">
        <v>2003</v>
      </c>
      <c r="M29" s="36">
        <v>2004</v>
      </c>
      <c r="N29" s="36">
        <v>2005</v>
      </c>
      <c r="O29" s="36">
        <v>2006</v>
      </c>
      <c r="P29" s="36">
        <v>2007</v>
      </c>
      <c r="Q29" s="36">
        <v>2008</v>
      </c>
      <c r="R29" s="36">
        <v>2009</v>
      </c>
      <c r="S29" s="36">
        <v>2010</v>
      </c>
      <c r="T29" s="36">
        <v>2011</v>
      </c>
      <c r="U29" s="36">
        <v>2012</v>
      </c>
    </row>
    <row r="30" spans="2:21" s="26" customFormat="1" ht="2.4" customHeight="1" x14ac:dyDescent="0.25">
      <c r="B30" s="42"/>
      <c r="C30" s="43" t="str">
        <f>VLOOKUP(M7,A33:U194,3,TRUE)</f>
        <v>...</v>
      </c>
      <c r="D30" s="43" t="str">
        <f>VLOOKUP(M7,A33:U194,4,TRUE)</f>
        <v>...</v>
      </c>
      <c r="E30" s="43" t="str">
        <f>VLOOKUP(M7,A33:U194,5,TRUE)</f>
        <v>...</v>
      </c>
      <c r="F30" s="43" t="str">
        <f>VLOOKUP(M7,A33:U194,6,TRUE)</f>
        <v>...</v>
      </c>
      <c r="G30" s="43" t="str">
        <f>VLOOKUP(M7,A33:U194,7,TRUE)</f>
        <v>...</v>
      </c>
      <c r="H30" s="43" t="str">
        <f>VLOOKUP(M7,A33:U194,8,TRUE)</f>
        <v>...</v>
      </c>
      <c r="I30" s="42" t="str">
        <f>VLOOKUP(M7,A33:U194,9,TRUE)</f>
        <v>...</v>
      </c>
      <c r="J30" s="42" t="str">
        <f>VLOOKUP(M7,A33:U194,10,TRUE)</f>
        <v>...</v>
      </c>
      <c r="K30" s="42" t="str">
        <f>VLOOKUP(M7,A33:U194,11,TRUE)</f>
        <v>...</v>
      </c>
      <c r="L30" s="42" t="str">
        <f>VLOOKUP(M7,A33:U194,12,TRUE)</f>
        <v>...</v>
      </c>
      <c r="M30" s="42" t="str">
        <f>VLOOKUP(M7,A33:U194,13,TRUE)</f>
        <v>...</v>
      </c>
      <c r="N30" s="42">
        <f>VLOOKUP(M7,A33:U194,14,TRUE)</f>
        <v>62.58</v>
      </c>
      <c r="O30" s="42" t="str">
        <f>VLOOKUP(M7,A33:U194,15,TRUE)</f>
        <v>…</v>
      </c>
      <c r="P30" s="42" t="str">
        <f>VLOOKUP(M7,A33:U194,16,TRUE)</f>
        <v>…</v>
      </c>
      <c r="Q30" s="42" t="str">
        <f>VLOOKUP(M7,A33:U194,17,TRUE)</f>
        <v>…</v>
      </c>
      <c r="R30" s="42" t="str">
        <f>VLOOKUP(M7,A33:U194,18,TRUE)</f>
        <v>…</v>
      </c>
      <c r="S30" s="42" t="str">
        <f>VLOOKUP(M7,A33:U194,19,TRUE)</f>
        <v>…</v>
      </c>
      <c r="T30" s="42" t="str">
        <f>VLOOKUP(M7,A33:U194,20,TRUE)</f>
        <v>…</v>
      </c>
      <c r="U30" s="42" t="str">
        <f>VLOOKUP(M7,A33:U194,21,TRUE)</f>
        <v>…</v>
      </c>
    </row>
    <row r="31" spans="2:21" ht="12.6" customHeight="1" x14ac:dyDescent="0.25">
      <c r="B31" s="39" t="s">
        <v>131</v>
      </c>
      <c r="C31" s="40">
        <v>1990</v>
      </c>
      <c r="D31" s="40">
        <v>1995</v>
      </c>
      <c r="E31" s="40">
        <v>1996</v>
      </c>
      <c r="F31" s="40">
        <v>1997</v>
      </c>
      <c r="G31" s="40">
        <v>1998</v>
      </c>
      <c r="H31" s="40">
        <v>1999</v>
      </c>
      <c r="I31" s="40">
        <v>2000</v>
      </c>
      <c r="J31" s="40">
        <v>2001</v>
      </c>
      <c r="K31" s="40">
        <v>2002</v>
      </c>
      <c r="L31" s="40">
        <v>2003</v>
      </c>
      <c r="M31" s="40">
        <v>2004</v>
      </c>
      <c r="N31" s="40">
        <v>2005</v>
      </c>
      <c r="O31" s="40">
        <v>2006</v>
      </c>
      <c r="P31" s="40">
        <v>2007</v>
      </c>
      <c r="Q31" s="40">
        <v>2008</v>
      </c>
      <c r="R31" s="40">
        <v>2009</v>
      </c>
      <c r="S31" s="40">
        <v>2010</v>
      </c>
      <c r="T31" s="40">
        <v>2011</v>
      </c>
      <c r="U31" s="40">
        <v>2012</v>
      </c>
    </row>
    <row r="32" spans="2:21" ht="12.6" customHeight="1" x14ac:dyDescent="0.25">
      <c r="B32" s="27"/>
      <c r="C32" s="83" t="s">
        <v>128</v>
      </c>
      <c r="D32" s="83"/>
      <c r="E32" s="83"/>
      <c r="F32" s="83"/>
      <c r="G32" s="83"/>
      <c r="H32" s="83"/>
      <c r="I32" s="83"/>
      <c r="J32" s="83"/>
      <c r="K32" s="83"/>
      <c r="L32" s="83"/>
      <c r="M32" s="83"/>
      <c r="N32" s="83"/>
      <c r="O32" s="83"/>
      <c r="P32" s="83"/>
      <c r="Q32" s="83"/>
      <c r="R32" s="83"/>
      <c r="S32" s="83"/>
      <c r="T32" s="83"/>
      <c r="U32" s="83"/>
    </row>
    <row r="33" spans="1:21" ht="15" customHeight="1" x14ac:dyDescent="0.25">
      <c r="A33" s="50" t="s">
        <v>148</v>
      </c>
      <c r="B33" s="28" t="s">
        <v>148</v>
      </c>
      <c r="C33" s="65" t="s">
        <v>122</v>
      </c>
      <c r="D33" s="65" t="s">
        <v>122</v>
      </c>
      <c r="E33" s="65" t="s">
        <v>122</v>
      </c>
      <c r="F33" s="65" t="s">
        <v>122</v>
      </c>
      <c r="G33" s="65" t="s">
        <v>122</v>
      </c>
      <c r="H33" s="65" t="s">
        <v>122</v>
      </c>
      <c r="I33" s="65" t="s">
        <v>122</v>
      </c>
      <c r="J33" s="65" t="s">
        <v>122</v>
      </c>
      <c r="K33" s="65" t="s">
        <v>122</v>
      </c>
      <c r="L33" s="65" t="s">
        <v>122</v>
      </c>
      <c r="M33" s="65" t="s">
        <v>122</v>
      </c>
      <c r="N33" s="65">
        <v>62.58</v>
      </c>
      <c r="O33" s="65" t="s">
        <v>165</v>
      </c>
      <c r="P33" s="65" t="s">
        <v>165</v>
      </c>
      <c r="Q33" s="65" t="s">
        <v>165</v>
      </c>
      <c r="R33" s="65" t="s">
        <v>165</v>
      </c>
      <c r="S33" s="65" t="s">
        <v>165</v>
      </c>
      <c r="T33" s="65" t="s">
        <v>165</v>
      </c>
      <c r="U33" s="65" t="s">
        <v>165</v>
      </c>
    </row>
    <row r="34" spans="1:21" ht="12.75" customHeight="1" x14ac:dyDescent="0.25">
      <c r="A34" s="50" t="s">
        <v>81</v>
      </c>
      <c r="B34" s="28" t="s">
        <v>81</v>
      </c>
      <c r="C34" s="65" t="s">
        <v>122</v>
      </c>
      <c r="D34" s="65" t="s">
        <v>122</v>
      </c>
      <c r="E34" s="65" t="s">
        <v>122</v>
      </c>
      <c r="F34" s="65" t="s">
        <v>122</v>
      </c>
      <c r="G34" s="65" t="s">
        <v>122</v>
      </c>
      <c r="H34" s="65" t="s">
        <v>122</v>
      </c>
      <c r="I34" s="65" t="s">
        <v>122</v>
      </c>
      <c r="J34" s="65" t="s">
        <v>165</v>
      </c>
      <c r="K34" s="65" t="s">
        <v>165</v>
      </c>
      <c r="L34" s="65" t="s">
        <v>165</v>
      </c>
      <c r="M34" s="65" t="s">
        <v>165</v>
      </c>
      <c r="N34" s="65" t="s">
        <v>165</v>
      </c>
      <c r="O34" s="65" t="s">
        <v>165</v>
      </c>
      <c r="P34" s="65" t="s">
        <v>165</v>
      </c>
      <c r="Q34" s="65" t="s">
        <v>165</v>
      </c>
      <c r="R34" s="65" t="s">
        <v>165</v>
      </c>
      <c r="S34" s="65" t="s">
        <v>165</v>
      </c>
      <c r="T34" s="65" t="s">
        <v>165</v>
      </c>
      <c r="U34" s="65" t="s">
        <v>165</v>
      </c>
    </row>
    <row r="35" spans="1:21" ht="12.75" customHeight="1" x14ac:dyDescent="0.25">
      <c r="A35" s="50" t="s">
        <v>35</v>
      </c>
      <c r="B35" s="28" t="s">
        <v>35</v>
      </c>
      <c r="C35" s="65" t="s">
        <v>122</v>
      </c>
      <c r="D35" s="65" t="s">
        <v>122</v>
      </c>
      <c r="E35" s="65" t="s">
        <v>122</v>
      </c>
      <c r="F35" s="65" t="s">
        <v>122</v>
      </c>
      <c r="G35" s="65" t="s">
        <v>122</v>
      </c>
      <c r="H35" s="65" t="s">
        <v>122</v>
      </c>
      <c r="I35" s="65">
        <v>283.20999999999998</v>
      </c>
      <c r="J35" s="65" t="s">
        <v>165</v>
      </c>
      <c r="K35" s="65" t="s">
        <v>165</v>
      </c>
      <c r="L35" s="65" t="s">
        <v>165</v>
      </c>
      <c r="M35" s="65" t="s">
        <v>165</v>
      </c>
      <c r="N35" s="65" t="s">
        <v>165</v>
      </c>
      <c r="O35" s="65" t="s">
        <v>165</v>
      </c>
      <c r="P35" s="65" t="s">
        <v>165</v>
      </c>
      <c r="Q35" s="65" t="s">
        <v>165</v>
      </c>
      <c r="R35" s="65" t="s">
        <v>165</v>
      </c>
      <c r="S35" s="65" t="s">
        <v>165</v>
      </c>
      <c r="T35" s="65" t="s">
        <v>165</v>
      </c>
      <c r="U35" s="65" t="s">
        <v>165</v>
      </c>
    </row>
    <row r="36" spans="1:21" ht="12.75" customHeight="1" x14ac:dyDescent="0.25">
      <c r="A36" s="51" t="s">
        <v>184</v>
      </c>
      <c r="B36" s="49" t="s">
        <v>175</v>
      </c>
      <c r="C36" s="65" t="s">
        <v>122</v>
      </c>
      <c r="D36" s="65" t="s">
        <v>122</v>
      </c>
      <c r="E36" s="65">
        <v>0.71</v>
      </c>
      <c r="F36" s="65" t="s">
        <v>122</v>
      </c>
      <c r="G36" s="65" t="s">
        <v>122</v>
      </c>
      <c r="H36" s="65" t="s">
        <v>122</v>
      </c>
      <c r="I36" s="65" t="s">
        <v>122</v>
      </c>
      <c r="J36" s="65" t="s">
        <v>165</v>
      </c>
      <c r="K36" s="65" t="s">
        <v>165</v>
      </c>
      <c r="L36" s="65" t="s">
        <v>165</v>
      </c>
      <c r="M36" s="65" t="s">
        <v>165</v>
      </c>
      <c r="N36" s="65" t="s">
        <v>165</v>
      </c>
      <c r="O36" s="65" t="s">
        <v>165</v>
      </c>
      <c r="P36" s="65" t="s">
        <v>165</v>
      </c>
      <c r="Q36" s="65" t="s">
        <v>165</v>
      </c>
      <c r="R36" s="65" t="s">
        <v>165</v>
      </c>
      <c r="S36" s="65" t="s">
        <v>165</v>
      </c>
      <c r="T36" s="65" t="s">
        <v>165</v>
      </c>
      <c r="U36" s="65" t="s">
        <v>165</v>
      </c>
    </row>
    <row r="37" spans="1:21" ht="12.75" customHeight="1" x14ac:dyDescent="0.25">
      <c r="A37" s="50" t="s">
        <v>149</v>
      </c>
      <c r="B37" s="28" t="s">
        <v>149</v>
      </c>
      <c r="C37" s="65" t="s">
        <v>122</v>
      </c>
      <c r="D37" s="65" t="s">
        <v>122</v>
      </c>
      <c r="E37" s="65" t="s">
        <v>122</v>
      </c>
      <c r="F37" s="65" t="s">
        <v>122</v>
      </c>
      <c r="G37" s="65" t="s">
        <v>122</v>
      </c>
      <c r="H37" s="65" t="s">
        <v>122</v>
      </c>
      <c r="I37" s="65">
        <v>124.99</v>
      </c>
      <c r="J37" s="65" t="s">
        <v>165</v>
      </c>
      <c r="K37" s="65" t="s">
        <v>165</v>
      </c>
      <c r="L37" s="65" t="s">
        <v>165</v>
      </c>
      <c r="M37" s="65" t="s">
        <v>165</v>
      </c>
      <c r="N37" s="65">
        <v>154</v>
      </c>
      <c r="O37" s="65" t="s">
        <v>165</v>
      </c>
      <c r="P37" s="65" t="s">
        <v>165</v>
      </c>
      <c r="Q37" s="65" t="s">
        <v>165</v>
      </c>
      <c r="R37" s="65" t="s">
        <v>165</v>
      </c>
      <c r="S37" s="65" t="s">
        <v>165</v>
      </c>
      <c r="T37" s="65" t="s">
        <v>165</v>
      </c>
      <c r="U37" s="65" t="s">
        <v>165</v>
      </c>
    </row>
    <row r="38" spans="1:21" ht="12.75" customHeight="1" x14ac:dyDescent="0.25">
      <c r="A38" s="50" t="s">
        <v>150</v>
      </c>
      <c r="B38" s="29" t="s">
        <v>150</v>
      </c>
      <c r="C38" s="66" t="s">
        <v>122</v>
      </c>
      <c r="D38" s="66" t="s">
        <v>122</v>
      </c>
      <c r="E38" s="66" t="s">
        <v>122</v>
      </c>
      <c r="F38" s="66" t="s">
        <v>122</v>
      </c>
      <c r="G38" s="66" t="s">
        <v>122</v>
      </c>
      <c r="H38" s="66" t="s">
        <v>122</v>
      </c>
      <c r="I38" s="66">
        <v>2.27</v>
      </c>
      <c r="J38" s="66" t="s">
        <v>165</v>
      </c>
      <c r="K38" s="66" t="s">
        <v>165</v>
      </c>
      <c r="L38" s="66" t="s">
        <v>165</v>
      </c>
      <c r="M38" s="66" t="s">
        <v>165</v>
      </c>
      <c r="N38" s="66" t="s">
        <v>165</v>
      </c>
      <c r="O38" s="66" t="s">
        <v>165</v>
      </c>
      <c r="P38" s="66" t="s">
        <v>165</v>
      </c>
      <c r="Q38" s="66" t="s">
        <v>165</v>
      </c>
      <c r="R38" s="66" t="s">
        <v>165</v>
      </c>
      <c r="S38" s="66" t="s">
        <v>165</v>
      </c>
      <c r="T38" s="66" t="s">
        <v>165</v>
      </c>
      <c r="U38" s="66" t="s">
        <v>165</v>
      </c>
    </row>
    <row r="39" spans="1:21" ht="12.75" customHeight="1" x14ac:dyDescent="0.25">
      <c r="A39" s="50" t="s">
        <v>82</v>
      </c>
      <c r="B39" s="29" t="s">
        <v>82</v>
      </c>
      <c r="C39" s="66">
        <v>515.36577437805602</v>
      </c>
      <c r="D39" s="66" t="s">
        <v>122</v>
      </c>
      <c r="E39" s="66" t="s">
        <v>122</v>
      </c>
      <c r="F39" s="66">
        <v>716.12601717877703</v>
      </c>
      <c r="G39" s="66" t="s">
        <v>122</v>
      </c>
      <c r="H39" s="66" t="s">
        <v>122</v>
      </c>
      <c r="I39" s="66">
        <v>675.79175783000403</v>
      </c>
      <c r="J39" s="66" t="s">
        <v>165</v>
      </c>
      <c r="K39" s="66" t="s">
        <v>165</v>
      </c>
      <c r="L39" s="66" t="s">
        <v>165</v>
      </c>
      <c r="M39" s="66" t="s">
        <v>165</v>
      </c>
      <c r="N39" s="66" t="s">
        <v>165</v>
      </c>
      <c r="O39" s="66" t="s">
        <v>165</v>
      </c>
      <c r="P39" s="66" t="s">
        <v>165</v>
      </c>
      <c r="Q39" s="66" t="s">
        <v>165</v>
      </c>
      <c r="R39" s="66" t="s">
        <v>165</v>
      </c>
      <c r="S39" s="66" t="s">
        <v>165</v>
      </c>
      <c r="T39" s="66" t="s">
        <v>165</v>
      </c>
      <c r="U39" s="66" t="s">
        <v>165</v>
      </c>
    </row>
    <row r="40" spans="1:21" ht="12.75" customHeight="1" x14ac:dyDescent="0.25">
      <c r="A40" s="50" t="s">
        <v>83</v>
      </c>
      <c r="B40" s="29" t="s">
        <v>83</v>
      </c>
      <c r="C40" s="66">
        <v>76.59</v>
      </c>
      <c r="D40" s="66" t="s">
        <v>122</v>
      </c>
      <c r="E40" s="66" t="s">
        <v>122</v>
      </c>
      <c r="F40" s="66" t="s">
        <v>122</v>
      </c>
      <c r="G40" s="66" t="s">
        <v>122</v>
      </c>
      <c r="H40" s="66" t="s">
        <v>122</v>
      </c>
      <c r="I40" s="66">
        <v>12.125999999999999</v>
      </c>
      <c r="J40" s="66" t="s">
        <v>165</v>
      </c>
      <c r="K40" s="66" t="s">
        <v>165</v>
      </c>
      <c r="L40" s="66" t="s">
        <v>165</v>
      </c>
      <c r="M40" s="66" t="s">
        <v>165</v>
      </c>
      <c r="N40" s="66" t="s">
        <v>165</v>
      </c>
      <c r="O40" s="66">
        <v>15.069000000000001</v>
      </c>
      <c r="P40" s="66" t="s">
        <v>122</v>
      </c>
      <c r="Q40" s="66" t="s">
        <v>122</v>
      </c>
      <c r="R40" s="66" t="s">
        <v>122</v>
      </c>
      <c r="S40" s="66">
        <v>17.213000000000001</v>
      </c>
      <c r="T40" s="66" t="s">
        <v>122</v>
      </c>
      <c r="U40" s="66" t="s">
        <v>122</v>
      </c>
    </row>
    <row r="41" spans="1:21" ht="12.75" customHeight="1" x14ac:dyDescent="0.25">
      <c r="A41" s="50" t="s">
        <v>0</v>
      </c>
      <c r="B41" s="29" t="s">
        <v>0</v>
      </c>
      <c r="C41" s="67">
        <v>1754.16217918435</v>
      </c>
      <c r="D41" s="67">
        <v>1908.854210257</v>
      </c>
      <c r="E41" s="67">
        <v>1982.39528523532</v>
      </c>
      <c r="F41" s="67">
        <v>2012.2759618848499</v>
      </c>
      <c r="G41" s="67">
        <v>2048.6209276884101</v>
      </c>
      <c r="H41" s="66">
        <v>2085.1988875327402</v>
      </c>
      <c r="I41" s="66">
        <v>2216.2355831493401</v>
      </c>
      <c r="J41" s="66">
        <v>2416.7997815344402</v>
      </c>
      <c r="K41" s="66">
        <v>2451.07985948139</v>
      </c>
      <c r="L41" s="66">
        <v>2527.0613372593598</v>
      </c>
      <c r="M41" s="66">
        <v>2256.10274070687</v>
      </c>
      <c r="N41" s="66">
        <v>2168.6784584055999</v>
      </c>
      <c r="O41" s="66">
        <v>2307.1524104036798</v>
      </c>
      <c r="P41" s="67">
        <v>2440.7236425184101</v>
      </c>
      <c r="Q41" s="67">
        <v>2422.0266367724198</v>
      </c>
      <c r="R41" s="67">
        <v>2333.38647204681</v>
      </c>
      <c r="S41" s="67">
        <v>2222.15155711548</v>
      </c>
      <c r="T41" s="67">
        <v>2308.1215871346799</v>
      </c>
      <c r="U41" s="67">
        <v>2536.45357023724</v>
      </c>
    </row>
    <row r="42" spans="1:21" ht="12.75" customHeight="1" x14ac:dyDescent="0.25">
      <c r="A42" s="50" t="s">
        <v>1</v>
      </c>
      <c r="B42" s="29" t="s">
        <v>1</v>
      </c>
      <c r="C42" s="67">
        <v>194.74030058052901</v>
      </c>
      <c r="D42" s="67">
        <v>180.93842636591299</v>
      </c>
      <c r="E42" s="67">
        <v>202.937959800535</v>
      </c>
      <c r="F42" s="67">
        <v>190.90290997215101</v>
      </c>
      <c r="G42" s="66">
        <v>204.798046629765</v>
      </c>
      <c r="H42" s="67">
        <v>197.633643388547</v>
      </c>
      <c r="I42" s="67">
        <v>205.18145589386799</v>
      </c>
      <c r="J42" s="67">
        <v>215.29543836410599</v>
      </c>
      <c r="K42" s="67">
        <v>221.421862854897</v>
      </c>
      <c r="L42" s="67">
        <v>232.96842109395999</v>
      </c>
      <c r="M42" s="67">
        <v>231.48327124695999</v>
      </c>
      <c r="N42" s="67">
        <v>235.749980067574</v>
      </c>
      <c r="O42" s="67">
        <v>221.47626769168201</v>
      </c>
      <c r="P42" s="67">
        <v>217.42256974173199</v>
      </c>
      <c r="Q42" s="67">
        <v>204.77545221893499</v>
      </c>
      <c r="R42" s="67">
        <v>188.975090543433</v>
      </c>
      <c r="S42" s="67">
        <v>193.06537491315601</v>
      </c>
      <c r="T42" s="67">
        <v>182.54414295891101</v>
      </c>
      <c r="U42" s="67">
        <v>178.262141211357</v>
      </c>
    </row>
    <row r="43" spans="1:21" ht="12.75" customHeight="1" x14ac:dyDescent="0.25">
      <c r="A43" s="50" t="s">
        <v>185</v>
      </c>
      <c r="B43" s="28" t="s">
        <v>123</v>
      </c>
      <c r="C43" s="65" t="s">
        <v>122</v>
      </c>
      <c r="D43" s="65">
        <v>58.45</v>
      </c>
      <c r="E43" s="65">
        <v>62.45</v>
      </c>
      <c r="F43" s="65">
        <v>74</v>
      </c>
      <c r="G43" s="65">
        <v>47.2</v>
      </c>
      <c r="H43" s="65">
        <v>47.5</v>
      </c>
      <c r="I43" s="65">
        <v>55.5</v>
      </c>
      <c r="J43" s="65">
        <v>43.2</v>
      </c>
      <c r="K43" s="65">
        <v>49.1</v>
      </c>
      <c r="L43" s="65" t="s">
        <v>165</v>
      </c>
      <c r="M43" s="65" t="s">
        <v>165</v>
      </c>
      <c r="N43" s="65" t="s">
        <v>165</v>
      </c>
      <c r="O43" s="65" t="s">
        <v>165</v>
      </c>
      <c r="P43" s="65" t="s">
        <v>165</v>
      </c>
      <c r="Q43" s="65" t="s">
        <v>165</v>
      </c>
      <c r="R43" s="65" t="s">
        <v>165</v>
      </c>
      <c r="S43" s="65" t="s">
        <v>165</v>
      </c>
      <c r="T43" s="65" t="s">
        <v>165</v>
      </c>
      <c r="U43" s="65" t="s">
        <v>165</v>
      </c>
    </row>
    <row r="44" spans="1:21" ht="12.75" customHeight="1" x14ac:dyDescent="0.25">
      <c r="A44" s="50" t="s">
        <v>84</v>
      </c>
      <c r="B44" s="28" t="s">
        <v>84</v>
      </c>
      <c r="C44" s="65" t="s">
        <v>165</v>
      </c>
      <c r="D44" s="65" t="s">
        <v>165</v>
      </c>
      <c r="E44" s="65" t="s">
        <v>165</v>
      </c>
      <c r="F44" s="65" t="s">
        <v>165</v>
      </c>
      <c r="G44" s="65" t="s">
        <v>165</v>
      </c>
      <c r="H44" s="65" t="s">
        <v>165</v>
      </c>
      <c r="I44" s="65">
        <v>52</v>
      </c>
      <c r="J44" s="65" t="s">
        <v>165</v>
      </c>
      <c r="K44" s="65" t="s">
        <v>165</v>
      </c>
      <c r="L44" s="65" t="s">
        <v>165</v>
      </c>
      <c r="M44" s="65" t="s">
        <v>165</v>
      </c>
      <c r="N44" s="65" t="s">
        <v>165</v>
      </c>
      <c r="O44" s="65" t="s">
        <v>165</v>
      </c>
      <c r="P44" s="65" t="s">
        <v>165</v>
      </c>
      <c r="Q44" s="65" t="s">
        <v>165</v>
      </c>
      <c r="R44" s="65" t="s">
        <v>165</v>
      </c>
      <c r="S44" s="65" t="s">
        <v>165</v>
      </c>
      <c r="T44" s="65" t="s">
        <v>165</v>
      </c>
      <c r="U44" s="65" t="s">
        <v>165</v>
      </c>
    </row>
    <row r="45" spans="1:21" ht="12.75" customHeight="1" x14ac:dyDescent="0.25">
      <c r="A45" s="50" t="s">
        <v>151</v>
      </c>
      <c r="B45" s="28" t="s">
        <v>151</v>
      </c>
      <c r="C45" s="65" t="s">
        <v>165</v>
      </c>
      <c r="D45" s="65" t="s">
        <v>165</v>
      </c>
      <c r="E45" s="65" t="s">
        <v>165</v>
      </c>
      <c r="F45" s="65" t="s">
        <v>165</v>
      </c>
      <c r="G45" s="65" t="s">
        <v>165</v>
      </c>
      <c r="H45" s="65" t="s">
        <v>165</v>
      </c>
      <c r="I45" s="65" t="s">
        <v>165</v>
      </c>
      <c r="J45" s="65">
        <v>3.98</v>
      </c>
      <c r="K45" s="65" t="s">
        <v>165</v>
      </c>
      <c r="L45" s="65" t="s">
        <v>165</v>
      </c>
      <c r="M45" s="65" t="s">
        <v>165</v>
      </c>
      <c r="N45" s="65">
        <v>3.95</v>
      </c>
      <c r="O45" s="65" t="s">
        <v>165</v>
      </c>
      <c r="P45" s="65" t="s">
        <v>165</v>
      </c>
      <c r="Q45" s="65" t="s">
        <v>165</v>
      </c>
      <c r="R45" s="65" t="s">
        <v>165</v>
      </c>
      <c r="S45" s="65" t="s">
        <v>165</v>
      </c>
      <c r="T45" s="65" t="s">
        <v>165</v>
      </c>
      <c r="U45" s="65" t="s">
        <v>165</v>
      </c>
    </row>
    <row r="46" spans="1:21" ht="12.75" customHeight="1" x14ac:dyDescent="0.25">
      <c r="A46" s="51" t="s">
        <v>36</v>
      </c>
      <c r="B46" s="49" t="s">
        <v>36</v>
      </c>
      <c r="C46" s="65">
        <v>2.38</v>
      </c>
      <c r="D46" s="65" t="s">
        <v>165</v>
      </c>
      <c r="E46" s="65" t="s">
        <v>165</v>
      </c>
      <c r="F46" s="65">
        <v>0.05</v>
      </c>
      <c r="G46" s="65" t="s">
        <v>165</v>
      </c>
      <c r="H46" s="65" t="s">
        <v>165</v>
      </c>
      <c r="I46" s="65" t="s">
        <v>165</v>
      </c>
      <c r="J46" s="65" t="s">
        <v>165</v>
      </c>
      <c r="K46" s="65" t="s">
        <v>165</v>
      </c>
      <c r="L46" s="65" t="s">
        <v>165</v>
      </c>
      <c r="M46" s="65" t="s">
        <v>165</v>
      </c>
      <c r="N46" s="65" t="s">
        <v>165</v>
      </c>
      <c r="O46" s="65" t="s">
        <v>165</v>
      </c>
      <c r="P46" s="65" t="s">
        <v>165</v>
      </c>
      <c r="Q46" s="65" t="s">
        <v>165</v>
      </c>
      <c r="R46" s="65" t="s">
        <v>165</v>
      </c>
      <c r="S46" s="65" t="s">
        <v>165</v>
      </c>
      <c r="T46" s="65" t="s">
        <v>165</v>
      </c>
      <c r="U46" s="65" t="s">
        <v>165</v>
      </c>
    </row>
    <row r="47" spans="1:21" ht="12.75" customHeight="1" x14ac:dyDescent="0.25">
      <c r="A47" s="50" t="s">
        <v>37</v>
      </c>
      <c r="B47" s="28" t="s">
        <v>37</v>
      </c>
      <c r="C47" s="65">
        <v>335.96473368578802</v>
      </c>
      <c r="D47" s="65">
        <v>170.96242898384301</v>
      </c>
      <c r="E47" s="65">
        <v>173.27059132362999</v>
      </c>
      <c r="F47" s="65">
        <v>175.418276566945</v>
      </c>
      <c r="G47" s="65">
        <v>168.75926214812199</v>
      </c>
      <c r="H47" s="65">
        <v>157.757393594105</v>
      </c>
      <c r="I47" s="65">
        <v>148.54540800914</v>
      </c>
      <c r="J47" s="65">
        <v>147.47629544297999</v>
      </c>
      <c r="K47" s="65">
        <v>155.43146530033999</v>
      </c>
      <c r="L47" s="65">
        <v>154.11031042953999</v>
      </c>
      <c r="M47" s="65">
        <v>165.96149452724001</v>
      </c>
      <c r="N47" s="65">
        <v>167.98110398770001</v>
      </c>
      <c r="O47" s="65">
        <v>180.10197445509999</v>
      </c>
      <c r="P47" s="65">
        <v>174.99685469662001</v>
      </c>
      <c r="Q47" s="65">
        <v>185.36189884810199</v>
      </c>
      <c r="R47" s="65">
        <v>168.754829742352</v>
      </c>
      <c r="S47" s="65">
        <v>173.74774334861601</v>
      </c>
      <c r="T47" s="65">
        <v>181.16091664076001</v>
      </c>
      <c r="U47" s="65">
        <v>189.92140133970699</v>
      </c>
    </row>
    <row r="48" spans="1:21" ht="12.75" customHeight="1" x14ac:dyDescent="0.25">
      <c r="A48" s="50" t="s">
        <v>2</v>
      </c>
      <c r="B48" s="29" t="s">
        <v>2</v>
      </c>
      <c r="C48" s="66">
        <v>371.32772349325398</v>
      </c>
      <c r="D48" s="66">
        <v>347.320135611404</v>
      </c>
      <c r="E48" s="66">
        <v>337.33765538223099</v>
      </c>
      <c r="F48" s="66">
        <v>325.96625752873501</v>
      </c>
      <c r="G48" s="66">
        <v>330.31219951760102</v>
      </c>
      <c r="H48" s="66">
        <v>310.51239086495798</v>
      </c>
      <c r="I48" s="66">
        <v>315.50740954734698</v>
      </c>
      <c r="J48" s="66">
        <v>304.30233372833999</v>
      </c>
      <c r="K48" s="66">
        <v>293.83991756049301</v>
      </c>
      <c r="L48" s="66">
        <v>291.62331327152901</v>
      </c>
      <c r="M48" s="66">
        <v>297.88153642095398</v>
      </c>
      <c r="N48" s="66">
        <v>288.20007452328798</v>
      </c>
      <c r="O48" s="66">
        <v>275.015033669167</v>
      </c>
      <c r="P48" s="66">
        <v>264.71408630014099</v>
      </c>
      <c r="Q48" s="66">
        <v>234.214721861176</v>
      </c>
      <c r="R48" s="66">
        <v>208.11834466590599</v>
      </c>
      <c r="S48" s="66">
        <v>216.05550023907199</v>
      </c>
      <c r="T48" s="66">
        <v>201.96504524298101</v>
      </c>
      <c r="U48" s="66">
        <v>193.30865060683101</v>
      </c>
    </row>
    <row r="49" spans="1:21" ht="12.75" customHeight="1" x14ac:dyDescent="0.25">
      <c r="A49" s="50" t="s">
        <v>38</v>
      </c>
      <c r="B49" s="29" t="s">
        <v>38</v>
      </c>
      <c r="C49" s="66" t="s">
        <v>165</v>
      </c>
      <c r="D49" s="66" t="s">
        <v>165</v>
      </c>
      <c r="E49" s="66" t="s">
        <v>165</v>
      </c>
      <c r="F49" s="66" t="s">
        <v>165</v>
      </c>
      <c r="G49" s="66" t="s">
        <v>165</v>
      </c>
      <c r="H49" s="66" t="s">
        <v>165</v>
      </c>
      <c r="I49" s="66" t="s">
        <v>122</v>
      </c>
      <c r="J49" s="66" t="s">
        <v>165</v>
      </c>
      <c r="K49" s="66" t="s">
        <v>165</v>
      </c>
      <c r="L49" s="66" t="s">
        <v>165</v>
      </c>
      <c r="M49" s="66" t="s">
        <v>165</v>
      </c>
      <c r="N49" s="66" t="s">
        <v>165</v>
      </c>
      <c r="O49" s="66" t="s">
        <v>165</v>
      </c>
      <c r="P49" s="66" t="s">
        <v>165</v>
      </c>
      <c r="Q49" s="66" t="s">
        <v>165</v>
      </c>
      <c r="R49" s="66" t="s">
        <v>165</v>
      </c>
      <c r="S49" s="66" t="s">
        <v>165</v>
      </c>
      <c r="T49" s="66" t="s">
        <v>165</v>
      </c>
      <c r="U49" s="66" t="s">
        <v>165</v>
      </c>
    </row>
    <row r="50" spans="1:21" ht="12.75" customHeight="1" x14ac:dyDescent="0.25">
      <c r="A50" s="50" t="s">
        <v>39</v>
      </c>
      <c r="B50" s="29" t="s">
        <v>39</v>
      </c>
      <c r="C50" s="66" t="s">
        <v>165</v>
      </c>
      <c r="D50" s="66">
        <v>54.259030000000003</v>
      </c>
      <c r="E50" s="66" t="s">
        <v>165</v>
      </c>
      <c r="F50" s="66" t="s">
        <v>165</v>
      </c>
      <c r="G50" s="66" t="s">
        <v>165</v>
      </c>
      <c r="H50" s="66" t="s">
        <v>165</v>
      </c>
      <c r="I50" s="66">
        <v>60.526000000000003</v>
      </c>
      <c r="J50" s="66" t="s">
        <v>165</v>
      </c>
      <c r="K50" s="66" t="s">
        <v>165</v>
      </c>
      <c r="L50" s="66" t="s">
        <v>165</v>
      </c>
      <c r="M50" s="66" t="s">
        <v>165</v>
      </c>
      <c r="N50" s="66" t="s">
        <v>165</v>
      </c>
      <c r="O50" s="66" t="s">
        <v>165</v>
      </c>
      <c r="P50" s="66" t="s">
        <v>165</v>
      </c>
      <c r="Q50" s="66" t="s">
        <v>165</v>
      </c>
      <c r="R50" s="66" t="s">
        <v>165</v>
      </c>
      <c r="S50" s="66" t="s">
        <v>165</v>
      </c>
      <c r="T50" s="66" t="s">
        <v>165</v>
      </c>
      <c r="U50" s="66" t="s">
        <v>165</v>
      </c>
    </row>
    <row r="51" spans="1:21" ht="12.75" customHeight="1" x14ac:dyDescent="0.25">
      <c r="A51" s="50" t="s">
        <v>40</v>
      </c>
      <c r="B51" s="29" t="s">
        <v>40</v>
      </c>
      <c r="C51" s="67" t="s">
        <v>165</v>
      </c>
      <c r="D51" s="67" t="s">
        <v>165</v>
      </c>
      <c r="E51" s="67" t="s">
        <v>165</v>
      </c>
      <c r="F51" s="67" t="s">
        <v>165</v>
      </c>
      <c r="G51" s="67" t="s">
        <v>165</v>
      </c>
      <c r="H51" s="66" t="s">
        <v>165</v>
      </c>
      <c r="I51" s="66">
        <v>1.77</v>
      </c>
      <c r="J51" s="66" t="s">
        <v>165</v>
      </c>
      <c r="K51" s="66" t="s">
        <v>165</v>
      </c>
      <c r="L51" s="66" t="s">
        <v>165</v>
      </c>
      <c r="M51" s="66" t="s">
        <v>165</v>
      </c>
      <c r="N51" s="66" t="s">
        <v>165</v>
      </c>
      <c r="O51" s="66" t="s">
        <v>165</v>
      </c>
      <c r="P51" s="67" t="s">
        <v>165</v>
      </c>
      <c r="Q51" s="67" t="s">
        <v>165</v>
      </c>
      <c r="R51" s="67" t="s">
        <v>165</v>
      </c>
      <c r="S51" s="67" t="s">
        <v>165</v>
      </c>
      <c r="T51" s="67" t="s">
        <v>165</v>
      </c>
      <c r="U51" s="67" t="s">
        <v>165</v>
      </c>
    </row>
    <row r="52" spans="1:21" ht="12.6" customHeight="1" x14ac:dyDescent="0.25">
      <c r="A52" s="50" t="s">
        <v>152</v>
      </c>
      <c r="B52" s="29" t="s">
        <v>152</v>
      </c>
      <c r="C52" s="67">
        <v>49.53</v>
      </c>
      <c r="D52" s="67" t="s">
        <v>165</v>
      </c>
      <c r="E52" s="67" t="s">
        <v>165</v>
      </c>
      <c r="F52" s="67" t="s">
        <v>165</v>
      </c>
      <c r="G52" s="66">
        <v>78.599999999999994</v>
      </c>
      <c r="H52" s="67" t="s">
        <v>165</v>
      </c>
      <c r="I52" s="67">
        <v>77.13</v>
      </c>
      <c r="J52" s="67" t="s">
        <v>165</v>
      </c>
      <c r="K52" s="67">
        <v>32.511760000000002</v>
      </c>
      <c r="L52" s="67" t="s">
        <v>165</v>
      </c>
      <c r="M52" s="67">
        <v>64.919740000000004</v>
      </c>
      <c r="N52" s="67" t="s">
        <v>165</v>
      </c>
      <c r="O52" s="67" t="s">
        <v>165</v>
      </c>
      <c r="P52" s="67" t="s">
        <v>165</v>
      </c>
      <c r="Q52" s="67" t="s">
        <v>165</v>
      </c>
      <c r="R52" s="67" t="s">
        <v>165</v>
      </c>
      <c r="S52" s="67" t="s">
        <v>165</v>
      </c>
      <c r="T52" s="67" t="s">
        <v>165</v>
      </c>
      <c r="U52" s="67" t="s">
        <v>165</v>
      </c>
    </row>
    <row r="53" spans="1:21" ht="12.75" customHeight="1" x14ac:dyDescent="0.25">
      <c r="A53" s="50" t="s">
        <v>153</v>
      </c>
      <c r="B53" s="28" t="s">
        <v>153</v>
      </c>
      <c r="C53" s="65">
        <v>83.07</v>
      </c>
      <c r="D53" s="65">
        <v>5.8</v>
      </c>
      <c r="E53" s="65">
        <v>12.04</v>
      </c>
      <c r="F53" s="65">
        <v>19.66</v>
      </c>
      <c r="G53" s="65">
        <v>38.46</v>
      </c>
      <c r="H53" s="65">
        <v>37.92</v>
      </c>
      <c r="I53" s="65">
        <v>39.32</v>
      </c>
      <c r="J53" s="65">
        <v>40.07</v>
      </c>
      <c r="K53" s="65" t="s">
        <v>165</v>
      </c>
      <c r="L53" s="65" t="s">
        <v>165</v>
      </c>
      <c r="M53" s="65" t="s">
        <v>165</v>
      </c>
      <c r="N53" s="65" t="s">
        <v>165</v>
      </c>
      <c r="O53" s="65" t="s">
        <v>165</v>
      </c>
      <c r="P53" s="65" t="s">
        <v>165</v>
      </c>
      <c r="Q53" s="65" t="s">
        <v>165</v>
      </c>
      <c r="R53" s="65" t="s">
        <v>165</v>
      </c>
      <c r="S53" s="65" t="s">
        <v>165</v>
      </c>
      <c r="T53" s="65" t="s">
        <v>165</v>
      </c>
      <c r="U53" s="65" t="s">
        <v>165</v>
      </c>
    </row>
    <row r="54" spans="1:21" ht="12.75" customHeight="1" x14ac:dyDescent="0.25">
      <c r="A54" s="50" t="s">
        <v>85</v>
      </c>
      <c r="B54" s="28" t="s">
        <v>85</v>
      </c>
      <c r="C54" s="65">
        <v>2503</v>
      </c>
      <c r="D54" s="65">
        <v>3379</v>
      </c>
      <c r="E54" s="65">
        <v>3174</v>
      </c>
      <c r="F54" s="65">
        <v>3075</v>
      </c>
      <c r="G54" s="65">
        <v>3208</v>
      </c>
      <c r="H54" s="65">
        <v>3269</v>
      </c>
      <c r="I54" s="65">
        <v>3280</v>
      </c>
      <c r="J54" s="65">
        <v>3299</v>
      </c>
      <c r="K54" s="65">
        <v>3388</v>
      </c>
      <c r="L54" s="65">
        <v>3473</v>
      </c>
      <c r="M54" s="65">
        <v>3666</v>
      </c>
      <c r="N54" s="65">
        <v>3400</v>
      </c>
      <c r="O54" s="65" t="s">
        <v>122</v>
      </c>
      <c r="P54" s="65" t="s">
        <v>122</v>
      </c>
      <c r="Q54" s="65" t="s">
        <v>122</v>
      </c>
      <c r="R54" s="65" t="s">
        <v>122</v>
      </c>
      <c r="S54" s="65" t="s">
        <v>122</v>
      </c>
      <c r="T54" s="65" t="s">
        <v>122</v>
      </c>
      <c r="U54" s="65" t="s">
        <v>122</v>
      </c>
    </row>
    <row r="55" spans="1:21" ht="12.75" customHeight="1" x14ac:dyDescent="0.25">
      <c r="A55" s="50" t="s">
        <v>41</v>
      </c>
      <c r="B55" s="28" t="s">
        <v>41</v>
      </c>
      <c r="C55" s="65">
        <v>264.85770979912797</v>
      </c>
      <c r="D55" s="65">
        <v>177.12830650666999</v>
      </c>
      <c r="E55" s="65">
        <v>175.821867408495</v>
      </c>
      <c r="F55" s="65">
        <v>169.88901911565</v>
      </c>
      <c r="G55" s="65">
        <v>167.20719810272101</v>
      </c>
      <c r="H55" s="65">
        <v>148.560276919286</v>
      </c>
      <c r="I55" s="65">
        <v>145.271266333364</v>
      </c>
      <c r="J55" s="65">
        <v>157.13291695411201</v>
      </c>
      <c r="K55" s="65">
        <v>145.891810724202</v>
      </c>
      <c r="L55" s="65">
        <v>159.571346915475</v>
      </c>
      <c r="M55" s="65">
        <v>158.533939173444</v>
      </c>
      <c r="N55" s="65">
        <v>158.46570034432901</v>
      </c>
      <c r="O55" s="65">
        <v>159.11075175820301</v>
      </c>
      <c r="P55" s="65">
        <v>165.79718395450601</v>
      </c>
      <c r="Q55" s="65">
        <v>162.99617552876299</v>
      </c>
      <c r="R55" s="65">
        <v>141.138608708231</v>
      </c>
      <c r="S55" s="65">
        <v>147.08139971823601</v>
      </c>
      <c r="T55" s="65">
        <v>163.701516729438</v>
      </c>
      <c r="U55" s="65">
        <v>148.482644243935</v>
      </c>
    </row>
    <row r="56" spans="1:21" ht="12.75" customHeight="1" x14ac:dyDescent="0.25">
      <c r="A56" s="51" t="s">
        <v>86</v>
      </c>
      <c r="B56" s="49" t="s">
        <v>86</v>
      </c>
      <c r="C56" s="65" t="s">
        <v>165</v>
      </c>
      <c r="D56" s="65" t="s">
        <v>165</v>
      </c>
      <c r="E56" s="65" t="s">
        <v>165</v>
      </c>
      <c r="F56" s="65" t="s">
        <v>165</v>
      </c>
      <c r="G56" s="65" t="s">
        <v>165</v>
      </c>
      <c r="H56" s="65" t="s">
        <v>165</v>
      </c>
      <c r="I56" s="65" t="s">
        <v>165</v>
      </c>
      <c r="J56" s="65" t="s">
        <v>165</v>
      </c>
      <c r="K56" s="65" t="s">
        <v>165</v>
      </c>
      <c r="L56" s="65" t="s">
        <v>165</v>
      </c>
      <c r="M56" s="65" t="s">
        <v>165</v>
      </c>
      <c r="N56" s="65" t="s">
        <v>165</v>
      </c>
      <c r="O56" s="65" t="s">
        <v>165</v>
      </c>
      <c r="P56" s="65" t="s">
        <v>165</v>
      </c>
      <c r="Q56" s="65" t="s">
        <v>165</v>
      </c>
      <c r="R56" s="65" t="s">
        <v>165</v>
      </c>
      <c r="S56" s="65" t="s">
        <v>165</v>
      </c>
      <c r="T56" s="65" t="s">
        <v>165</v>
      </c>
      <c r="U56" s="65" t="s">
        <v>165</v>
      </c>
    </row>
    <row r="57" spans="1:21" ht="12.75" customHeight="1" x14ac:dyDescent="0.25">
      <c r="A57" s="50" t="s">
        <v>87</v>
      </c>
      <c r="B57" s="28" t="s">
        <v>87</v>
      </c>
      <c r="C57" s="65" t="s">
        <v>165</v>
      </c>
      <c r="D57" s="65" t="s">
        <v>165</v>
      </c>
      <c r="E57" s="65" t="s">
        <v>165</v>
      </c>
      <c r="F57" s="65" t="s">
        <v>165</v>
      </c>
      <c r="G57" s="65">
        <v>12.4443</v>
      </c>
      <c r="H57" s="65" t="s">
        <v>165</v>
      </c>
      <c r="I57" s="65" t="s">
        <v>165</v>
      </c>
      <c r="J57" s="65" t="s">
        <v>165</v>
      </c>
      <c r="K57" s="65" t="s">
        <v>165</v>
      </c>
      <c r="L57" s="65" t="s">
        <v>165</v>
      </c>
      <c r="M57" s="65" t="s">
        <v>165</v>
      </c>
      <c r="N57" s="65">
        <v>11.23</v>
      </c>
      <c r="O57" s="65" t="s">
        <v>165</v>
      </c>
      <c r="P57" s="65" t="s">
        <v>165</v>
      </c>
      <c r="Q57" s="65" t="s">
        <v>165</v>
      </c>
      <c r="R57" s="65" t="s">
        <v>165</v>
      </c>
      <c r="S57" s="65" t="s">
        <v>165</v>
      </c>
      <c r="T57" s="65" t="s">
        <v>165</v>
      </c>
      <c r="U57" s="65" t="s">
        <v>165</v>
      </c>
    </row>
    <row r="58" spans="1:21" ht="12.75" customHeight="1" x14ac:dyDescent="0.25">
      <c r="A58" s="50" t="s">
        <v>154</v>
      </c>
      <c r="B58" s="29" t="s">
        <v>154</v>
      </c>
      <c r="C58" s="66" t="s">
        <v>165</v>
      </c>
      <c r="D58" s="66">
        <v>0.79871999999999999</v>
      </c>
      <c r="E58" s="66" t="s">
        <v>165</v>
      </c>
      <c r="F58" s="66" t="s">
        <v>165</v>
      </c>
      <c r="G58" s="66" t="s">
        <v>165</v>
      </c>
      <c r="H58" s="66" t="s">
        <v>165</v>
      </c>
      <c r="I58" s="66">
        <v>2.0270000000000001</v>
      </c>
      <c r="J58" s="66" t="s">
        <v>165</v>
      </c>
      <c r="K58" s="66" t="s">
        <v>165</v>
      </c>
      <c r="L58" s="66" t="s">
        <v>165</v>
      </c>
      <c r="M58" s="66" t="s">
        <v>165</v>
      </c>
      <c r="N58" s="66" t="s">
        <v>165</v>
      </c>
      <c r="O58" s="66" t="s">
        <v>165</v>
      </c>
      <c r="P58" s="66" t="s">
        <v>165</v>
      </c>
      <c r="Q58" s="66" t="s">
        <v>165</v>
      </c>
      <c r="R58" s="66" t="s">
        <v>165</v>
      </c>
      <c r="S58" s="66" t="s">
        <v>165</v>
      </c>
      <c r="T58" s="66" t="s">
        <v>165</v>
      </c>
      <c r="U58" s="66" t="s">
        <v>165</v>
      </c>
    </row>
    <row r="59" spans="1:21" ht="12.75" customHeight="1" x14ac:dyDescent="0.25">
      <c r="A59" s="50" t="s">
        <v>42</v>
      </c>
      <c r="B59" s="29" t="s">
        <v>42</v>
      </c>
      <c r="C59" s="66" t="s">
        <v>165</v>
      </c>
      <c r="D59" s="66" t="s">
        <v>165</v>
      </c>
      <c r="E59" s="66" t="s">
        <v>165</v>
      </c>
      <c r="F59" s="66" t="s">
        <v>165</v>
      </c>
      <c r="G59" s="66" t="s">
        <v>165</v>
      </c>
      <c r="H59" s="66" t="s">
        <v>165</v>
      </c>
      <c r="I59" s="66" t="s">
        <v>165</v>
      </c>
      <c r="J59" s="66" t="s">
        <v>165</v>
      </c>
      <c r="K59" s="66" t="s">
        <v>165</v>
      </c>
      <c r="L59" s="66" t="s">
        <v>165</v>
      </c>
      <c r="M59" s="66" t="s">
        <v>165</v>
      </c>
      <c r="N59" s="66" t="s">
        <v>165</v>
      </c>
      <c r="O59" s="66" t="s">
        <v>165</v>
      </c>
      <c r="P59" s="66" t="s">
        <v>165</v>
      </c>
      <c r="Q59" s="66" t="s">
        <v>165</v>
      </c>
      <c r="R59" s="66" t="s">
        <v>165</v>
      </c>
      <c r="S59" s="66" t="s">
        <v>165</v>
      </c>
      <c r="T59" s="66" t="s">
        <v>165</v>
      </c>
      <c r="U59" s="66" t="s">
        <v>165</v>
      </c>
    </row>
    <row r="60" spans="1:21" ht="12.75" customHeight="1" x14ac:dyDescent="0.25">
      <c r="A60" s="50" t="s">
        <v>43</v>
      </c>
      <c r="B60" s="29" t="s">
        <v>43</v>
      </c>
      <c r="C60" s="66" t="s">
        <v>165</v>
      </c>
      <c r="D60" s="66" t="s">
        <v>165</v>
      </c>
      <c r="E60" s="66" t="s">
        <v>165</v>
      </c>
      <c r="F60" s="66" t="s">
        <v>165</v>
      </c>
      <c r="G60" s="66" t="s">
        <v>165</v>
      </c>
      <c r="H60" s="66" t="s">
        <v>165</v>
      </c>
      <c r="I60" s="66" t="s">
        <v>165</v>
      </c>
      <c r="J60" s="66" t="s">
        <v>165</v>
      </c>
      <c r="K60" s="66" t="s">
        <v>165</v>
      </c>
      <c r="L60" s="66" t="s">
        <v>165</v>
      </c>
      <c r="M60" s="66" t="s">
        <v>165</v>
      </c>
      <c r="N60" s="66" t="s">
        <v>165</v>
      </c>
      <c r="O60" s="66" t="s">
        <v>165</v>
      </c>
      <c r="P60" s="66" t="s">
        <v>165</v>
      </c>
      <c r="Q60" s="66" t="s">
        <v>165</v>
      </c>
      <c r="R60" s="66" t="s">
        <v>165</v>
      </c>
      <c r="S60" s="66" t="s">
        <v>165</v>
      </c>
      <c r="T60" s="66" t="s">
        <v>165</v>
      </c>
      <c r="U60" s="66" t="s">
        <v>165</v>
      </c>
    </row>
    <row r="61" spans="1:21" ht="12.75" customHeight="1" x14ac:dyDescent="0.25">
      <c r="A61" s="50" t="s">
        <v>88</v>
      </c>
      <c r="B61" s="29" t="s">
        <v>88</v>
      </c>
      <c r="C61" s="67" t="s">
        <v>165</v>
      </c>
      <c r="D61" s="67" t="s">
        <v>165</v>
      </c>
      <c r="E61" s="67" t="s">
        <v>165</v>
      </c>
      <c r="F61" s="67" t="s">
        <v>165</v>
      </c>
      <c r="G61" s="67" t="s">
        <v>165</v>
      </c>
      <c r="H61" s="66" t="s">
        <v>165</v>
      </c>
      <c r="I61" s="66" t="s">
        <v>165</v>
      </c>
      <c r="J61" s="66" t="s">
        <v>165</v>
      </c>
      <c r="K61" s="66" t="s">
        <v>165</v>
      </c>
      <c r="L61" s="66" t="s">
        <v>165</v>
      </c>
      <c r="M61" s="66" t="s">
        <v>165</v>
      </c>
      <c r="N61" s="66" t="s">
        <v>165</v>
      </c>
      <c r="O61" s="66" t="s">
        <v>165</v>
      </c>
      <c r="P61" s="67" t="s">
        <v>165</v>
      </c>
      <c r="Q61" s="67" t="s">
        <v>165</v>
      </c>
      <c r="R61" s="67" t="s">
        <v>165</v>
      </c>
      <c r="S61" s="67" t="s">
        <v>165</v>
      </c>
      <c r="T61" s="67" t="s">
        <v>165</v>
      </c>
      <c r="U61" s="67" t="s">
        <v>165</v>
      </c>
    </row>
    <row r="62" spans="1:21" ht="12.75" customHeight="1" x14ac:dyDescent="0.25">
      <c r="A62" s="50" t="s">
        <v>89</v>
      </c>
      <c r="B62" s="29" t="s">
        <v>89</v>
      </c>
      <c r="C62" s="67" t="s">
        <v>165</v>
      </c>
      <c r="D62" s="67" t="s">
        <v>165</v>
      </c>
      <c r="E62" s="67" t="s">
        <v>165</v>
      </c>
      <c r="F62" s="67" t="s">
        <v>165</v>
      </c>
      <c r="G62" s="66" t="s">
        <v>165</v>
      </c>
      <c r="H62" s="67" t="s">
        <v>165</v>
      </c>
      <c r="I62" s="67" t="s">
        <v>165</v>
      </c>
      <c r="J62" s="67" t="s">
        <v>165</v>
      </c>
      <c r="K62" s="67" t="s">
        <v>165</v>
      </c>
      <c r="L62" s="67" t="s">
        <v>165</v>
      </c>
      <c r="M62" s="67" t="s">
        <v>165</v>
      </c>
      <c r="N62" s="67" t="s">
        <v>165</v>
      </c>
      <c r="O62" s="67" t="s">
        <v>165</v>
      </c>
      <c r="P62" s="67" t="s">
        <v>165</v>
      </c>
      <c r="Q62" s="67" t="s">
        <v>165</v>
      </c>
      <c r="R62" s="67" t="s">
        <v>165</v>
      </c>
      <c r="S62" s="67" t="s">
        <v>165</v>
      </c>
      <c r="T62" s="67" t="s">
        <v>165</v>
      </c>
      <c r="U62" s="67" t="s">
        <v>165</v>
      </c>
    </row>
    <row r="63" spans="1:21" ht="12.75" customHeight="1" x14ac:dyDescent="0.25">
      <c r="A63" s="50" t="s">
        <v>44</v>
      </c>
      <c r="B63" s="28" t="s">
        <v>44</v>
      </c>
      <c r="C63" s="65" t="s">
        <v>165</v>
      </c>
      <c r="D63" s="65" t="s">
        <v>165</v>
      </c>
      <c r="E63" s="65" t="s">
        <v>165</v>
      </c>
      <c r="F63" s="65" t="s">
        <v>165</v>
      </c>
      <c r="G63" s="65" t="s">
        <v>165</v>
      </c>
      <c r="H63" s="65" t="s">
        <v>165</v>
      </c>
      <c r="I63" s="65">
        <v>206.9</v>
      </c>
      <c r="J63" s="65" t="s">
        <v>165</v>
      </c>
      <c r="K63" s="65" t="s">
        <v>165</v>
      </c>
      <c r="L63" s="65" t="s">
        <v>165</v>
      </c>
      <c r="M63" s="65" t="s">
        <v>122</v>
      </c>
      <c r="N63" s="65" t="s">
        <v>165</v>
      </c>
      <c r="O63" s="65">
        <v>316.31198100681002</v>
      </c>
      <c r="P63" s="65" t="s">
        <v>165</v>
      </c>
      <c r="Q63" s="65" t="s">
        <v>165</v>
      </c>
      <c r="R63" s="65" t="s">
        <v>165</v>
      </c>
      <c r="S63" s="65">
        <v>272.2</v>
      </c>
      <c r="T63" s="65" t="s">
        <v>122</v>
      </c>
      <c r="U63" s="65" t="s">
        <v>122</v>
      </c>
    </row>
    <row r="64" spans="1:21" ht="12.75" customHeight="1" x14ac:dyDescent="0.25">
      <c r="A64" s="50" t="s">
        <v>3</v>
      </c>
      <c r="B64" s="28" t="s">
        <v>3</v>
      </c>
      <c r="C64" s="65">
        <v>269.13</v>
      </c>
      <c r="D64" s="65" t="s">
        <v>165</v>
      </c>
      <c r="E64" s="65" t="s">
        <v>165</v>
      </c>
      <c r="F64" s="65" t="s">
        <v>165</v>
      </c>
      <c r="G64" s="65" t="s">
        <v>165</v>
      </c>
      <c r="H64" s="65" t="s">
        <v>165</v>
      </c>
      <c r="I64" s="65">
        <v>319.27999999999997</v>
      </c>
      <c r="J64" s="65" t="s">
        <v>165</v>
      </c>
      <c r="K64" s="65" t="s">
        <v>165</v>
      </c>
      <c r="L64" s="65" t="s">
        <v>165</v>
      </c>
      <c r="M64" s="65">
        <v>335.16</v>
      </c>
      <c r="N64" s="65" t="s">
        <v>165</v>
      </c>
      <c r="O64" s="65" t="s">
        <v>165</v>
      </c>
      <c r="P64" s="65" t="s">
        <v>165</v>
      </c>
      <c r="Q64" s="65" t="s">
        <v>165</v>
      </c>
      <c r="R64" s="65" t="s">
        <v>165</v>
      </c>
      <c r="S64" s="65" t="s">
        <v>165</v>
      </c>
      <c r="T64" s="65" t="s">
        <v>165</v>
      </c>
      <c r="U64" s="65" t="s">
        <v>165</v>
      </c>
    </row>
    <row r="65" spans="1:21" ht="12.75" customHeight="1" x14ac:dyDescent="0.25">
      <c r="A65" s="50" t="s">
        <v>90</v>
      </c>
      <c r="B65" s="28" t="s">
        <v>90</v>
      </c>
      <c r="C65" s="65" t="s">
        <v>122</v>
      </c>
      <c r="D65" s="65" t="s">
        <v>165</v>
      </c>
      <c r="E65" s="65" t="s">
        <v>165</v>
      </c>
      <c r="F65" s="65" t="s">
        <v>165</v>
      </c>
      <c r="G65" s="65" t="s">
        <v>165</v>
      </c>
      <c r="H65" s="65" t="s">
        <v>165</v>
      </c>
      <c r="I65" s="65" t="s">
        <v>122</v>
      </c>
      <c r="J65" s="65" t="s">
        <v>165</v>
      </c>
      <c r="K65" s="65" t="s">
        <v>165</v>
      </c>
      <c r="L65" s="65" t="s">
        <v>165</v>
      </c>
      <c r="M65" s="65" t="s">
        <v>165</v>
      </c>
      <c r="N65" s="65" t="s">
        <v>165</v>
      </c>
      <c r="O65" s="65" t="s">
        <v>165</v>
      </c>
      <c r="P65" s="65" t="s">
        <v>165</v>
      </c>
      <c r="Q65" s="65" t="s">
        <v>165</v>
      </c>
      <c r="R65" s="65" t="s">
        <v>165</v>
      </c>
      <c r="S65" s="65" t="s">
        <v>165</v>
      </c>
      <c r="T65" s="65" t="s">
        <v>165</v>
      </c>
      <c r="U65" s="65" t="s">
        <v>165</v>
      </c>
    </row>
    <row r="66" spans="1:21" ht="12.75" customHeight="1" x14ac:dyDescent="0.25">
      <c r="A66" s="51" t="s">
        <v>91</v>
      </c>
      <c r="B66" s="49" t="s">
        <v>91</v>
      </c>
      <c r="C66" s="65" t="s">
        <v>122</v>
      </c>
      <c r="D66" s="65" t="s">
        <v>165</v>
      </c>
      <c r="E66" s="65" t="s">
        <v>165</v>
      </c>
      <c r="F66" s="65" t="s">
        <v>165</v>
      </c>
      <c r="G66" s="65" t="s">
        <v>165</v>
      </c>
      <c r="H66" s="65" t="s">
        <v>165</v>
      </c>
      <c r="I66" s="65">
        <v>17.649999999999999</v>
      </c>
      <c r="J66" s="65" t="s">
        <v>165</v>
      </c>
      <c r="K66" s="65" t="s">
        <v>165</v>
      </c>
      <c r="L66" s="65" t="s">
        <v>165</v>
      </c>
      <c r="M66" s="65" t="s">
        <v>165</v>
      </c>
      <c r="N66" s="65" t="s">
        <v>165</v>
      </c>
      <c r="O66" s="65" t="s">
        <v>165</v>
      </c>
      <c r="P66" s="65" t="s">
        <v>165</v>
      </c>
      <c r="Q66" s="65" t="s">
        <v>165</v>
      </c>
      <c r="R66" s="65" t="s">
        <v>165</v>
      </c>
      <c r="S66" s="65" t="s">
        <v>165</v>
      </c>
      <c r="T66" s="65" t="s">
        <v>165</v>
      </c>
      <c r="U66" s="65" t="s">
        <v>165</v>
      </c>
    </row>
    <row r="67" spans="1:21" ht="12.75" customHeight="1" x14ac:dyDescent="0.25">
      <c r="A67" s="50" t="s">
        <v>45</v>
      </c>
      <c r="B67" s="28" t="s">
        <v>45</v>
      </c>
      <c r="C67" s="65">
        <v>33.479999999999997</v>
      </c>
      <c r="D67" s="65" t="s">
        <v>165</v>
      </c>
      <c r="E67" s="65">
        <v>27.865600000000001</v>
      </c>
      <c r="F67" s="65" t="s">
        <v>165</v>
      </c>
      <c r="G67" s="65" t="s">
        <v>165</v>
      </c>
      <c r="H67" s="65" t="s">
        <v>165</v>
      </c>
      <c r="I67" s="65">
        <v>22.619</v>
      </c>
      <c r="J67" s="65" t="s">
        <v>165</v>
      </c>
      <c r="K67" s="65" t="s">
        <v>165</v>
      </c>
      <c r="L67" s="65" t="s">
        <v>165</v>
      </c>
      <c r="M67" s="65" t="s">
        <v>165</v>
      </c>
      <c r="N67" s="65">
        <v>26.875</v>
      </c>
      <c r="O67" s="65" t="s">
        <v>165</v>
      </c>
      <c r="P67" s="65" t="s">
        <v>165</v>
      </c>
      <c r="Q67" s="65" t="s">
        <v>165</v>
      </c>
      <c r="R67" s="65" t="s">
        <v>165</v>
      </c>
      <c r="S67" s="65" t="s">
        <v>165</v>
      </c>
      <c r="T67" s="65" t="s">
        <v>165</v>
      </c>
      <c r="U67" s="65" t="s">
        <v>165</v>
      </c>
    </row>
    <row r="68" spans="1:21" ht="12.75" customHeight="1" x14ac:dyDescent="0.25">
      <c r="A68" s="50" t="s">
        <v>170</v>
      </c>
      <c r="B68" s="29" t="s">
        <v>170</v>
      </c>
      <c r="C68" s="66" t="s">
        <v>165</v>
      </c>
      <c r="D68" s="66" t="s">
        <v>165</v>
      </c>
      <c r="E68" s="66" t="s">
        <v>165</v>
      </c>
      <c r="F68" s="66" t="s">
        <v>165</v>
      </c>
      <c r="G68" s="66" t="s">
        <v>165</v>
      </c>
      <c r="H68" s="66" t="s">
        <v>165</v>
      </c>
      <c r="I68" s="66">
        <v>290.49</v>
      </c>
      <c r="J68" s="66" t="s">
        <v>165</v>
      </c>
      <c r="K68" s="66" t="s">
        <v>165</v>
      </c>
      <c r="L68" s="66" t="s">
        <v>165</v>
      </c>
      <c r="M68" s="66" t="s">
        <v>165</v>
      </c>
      <c r="N68" s="66" t="s">
        <v>165</v>
      </c>
      <c r="O68" s="66" t="s">
        <v>165</v>
      </c>
      <c r="P68" s="66" t="s">
        <v>165</v>
      </c>
      <c r="Q68" s="66" t="s">
        <v>165</v>
      </c>
      <c r="R68" s="66" t="s">
        <v>165</v>
      </c>
      <c r="S68" s="66" t="s">
        <v>165</v>
      </c>
      <c r="T68" s="66" t="s">
        <v>165</v>
      </c>
      <c r="U68" s="66" t="s">
        <v>165</v>
      </c>
    </row>
    <row r="69" spans="1:21" ht="12.75" customHeight="1" x14ac:dyDescent="0.25">
      <c r="A69" s="50" t="s">
        <v>4</v>
      </c>
      <c r="B69" s="29" t="s">
        <v>4</v>
      </c>
      <c r="C69" s="66">
        <v>93.307558238161505</v>
      </c>
      <c r="D69" s="66">
        <v>64.535341593515199</v>
      </c>
      <c r="E69" s="66">
        <v>68.564268661628802</v>
      </c>
      <c r="F69" s="66">
        <v>68.803387415133301</v>
      </c>
      <c r="G69" s="66">
        <v>74.731489252104097</v>
      </c>
      <c r="H69" s="66">
        <v>76.319002576406007</v>
      </c>
      <c r="I69" s="66">
        <v>73.056159790503699</v>
      </c>
      <c r="J69" s="66">
        <v>72.402593018676995</v>
      </c>
      <c r="K69" s="66">
        <v>74.943869513317097</v>
      </c>
      <c r="L69" s="66">
        <v>76.261723446127306</v>
      </c>
      <c r="M69" s="66">
        <v>75.232048296026903</v>
      </c>
      <c r="N69" s="66">
        <v>72.652919762664098</v>
      </c>
      <c r="O69" s="66">
        <v>72.651888063903499</v>
      </c>
      <c r="P69" s="66">
        <v>76.108120342708702</v>
      </c>
      <c r="Q69" s="66">
        <v>74.699913975256095</v>
      </c>
      <c r="R69" s="66">
        <v>68.565179480818301</v>
      </c>
      <c r="S69" s="66">
        <v>62.8372848064664</v>
      </c>
      <c r="T69" s="66">
        <v>60.5325035407282</v>
      </c>
      <c r="U69" s="66">
        <v>55.1903987900441</v>
      </c>
    </row>
    <row r="70" spans="1:21" ht="12.75" customHeight="1" x14ac:dyDescent="0.25">
      <c r="A70" s="50" t="s">
        <v>5</v>
      </c>
      <c r="B70" s="29" t="s">
        <v>5</v>
      </c>
      <c r="C70" s="66">
        <v>141.72</v>
      </c>
      <c r="D70" s="66" t="s">
        <v>165</v>
      </c>
      <c r="E70" s="66">
        <v>101.544</v>
      </c>
      <c r="F70" s="66" t="s">
        <v>165</v>
      </c>
      <c r="G70" s="66" t="s">
        <v>165</v>
      </c>
      <c r="H70" s="66" t="s">
        <v>165</v>
      </c>
      <c r="I70" s="66" t="s">
        <v>165</v>
      </c>
      <c r="J70" s="66" t="s">
        <v>165</v>
      </c>
      <c r="K70" s="66" t="s">
        <v>165</v>
      </c>
      <c r="L70" s="66" t="s">
        <v>165</v>
      </c>
      <c r="M70" s="66" t="s">
        <v>165</v>
      </c>
      <c r="N70" s="66" t="s">
        <v>165</v>
      </c>
      <c r="O70" s="66" t="s">
        <v>165</v>
      </c>
      <c r="P70" s="66" t="s">
        <v>165</v>
      </c>
      <c r="Q70" s="66" t="s">
        <v>165</v>
      </c>
      <c r="R70" s="66" t="s">
        <v>165</v>
      </c>
      <c r="S70" s="66" t="s">
        <v>165</v>
      </c>
      <c r="T70" s="66" t="s">
        <v>165</v>
      </c>
      <c r="U70" s="66" t="s">
        <v>165</v>
      </c>
    </row>
    <row r="71" spans="1:21" ht="12.75" customHeight="1" x14ac:dyDescent="0.25">
      <c r="A71" s="50" t="s">
        <v>155</v>
      </c>
      <c r="B71" s="29" t="s">
        <v>155</v>
      </c>
      <c r="C71" s="67">
        <v>15.825540496875</v>
      </c>
      <c r="D71" s="67">
        <v>18.059042315985799</v>
      </c>
      <c r="E71" s="67">
        <v>18.5618116531327</v>
      </c>
      <c r="F71" s="67">
        <v>18.841899172915401</v>
      </c>
      <c r="G71" s="67">
        <v>20.756690104684601</v>
      </c>
      <c r="H71" s="66">
        <v>19.409283632583499</v>
      </c>
      <c r="I71" s="66">
        <v>21.1118392352315</v>
      </c>
      <c r="J71" s="66">
        <v>20.559014291788099</v>
      </c>
      <c r="K71" s="66">
        <v>20.965181604156399</v>
      </c>
      <c r="L71" s="66">
        <v>20.851951383903</v>
      </c>
      <c r="M71" s="66">
        <v>20.371013510558601</v>
      </c>
      <c r="N71" s="66">
        <v>20.707806898791599</v>
      </c>
      <c r="O71" s="66">
        <v>20.024170783822001</v>
      </c>
      <c r="P71" s="67">
        <v>21.9515152380622</v>
      </c>
      <c r="Q71" s="67">
        <v>19.903832136349902</v>
      </c>
      <c r="R71" s="67">
        <v>18.791839687545199</v>
      </c>
      <c r="S71" s="67">
        <v>17.847900192212901</v>
      </c>
      <c r="T71" s="67">
        <v>20.613436709354801</v>
      </c>
      <c r="U71" s="67">
        <v>21.238213614184598</v>
      </c>
    </row>
    <row r="72" spans="1:21" ht="12.75" customHeight="1" x14ac:dyDescent="0.25">
      <c r="A72" s="50" t="s">
        <v>46</v>
      </c>
      <c r="B72" s="29" t="s">
        <v>46</v>
      </c>
      <c r="C72" s="67">
        <v>742.33640959176603</v>
      </c>
      <c r="D72" s="67">
        <v>430.19170469618001</v>
      </c>
      <c r="E72" s="67">
        <v>446.690009199683</v>
      </c>
      <c r="F72" s="67">
        <v>470.69425956826001</v>
      </c>
      <c r="G72" s="66">
        <v>414.13530880355802</v>
      </c>
      <c r="H72" s="67">
        <v>391.09236791404902</v>
      </c>
      <c r="I72" s="67">
        <v>396.69799479587402</v>
      </c>
      <c r="J72" s="67">
        <v>332.82973430117897</v>
      </c>
      <c r="K72" s="67">
        <v>319.40348049278401</v>
      </c>
      <c r="L72" s="67">
        <v>325.69672284804102</v>
      </c>
      <c r="M72" s="67">
        <v>333.558159143963</v>
      </c>
      <c r="N72" s="67">
        <v>279.13417687929598</v>
      </c>
      <c r="O72" s="67">
        <v>283.78132939025102</v>
      </c>
      <c r="P72" s="67">
        <v>285.86442930808897</v>
      </c>
      <c r="Q72" s="67">
        <v>262.75018933336997</v>
      </c>
      <c r="R72" s="67">
        <v>252.72227002206299</v>
      </c>
      <c r="S72" s="67">
        <v>240.02628664980099</v>
      </c>
      <c r="T72" s="67">
        <v>226.08520304371001</v>
      </c>
      <c r="U72" s="67">
        <v>210.76589113242599</v>
      </c>
    </row>
    <row r="73" spans="1:21" ht="25.2" customHeight="1" x14ac:dyDescent="0.25">
      <c r="A73" s="50" t="s">
        <v>156</v>
      </c>
      <c r="B73" s="28" t="s">
        <v>156</v>
      </c>
      <c r="C73" s="65">
        <v>459</v>
      </c>
      <c r="D73" s="65" t="s">
        <v>165</v>
      </c>
      <c r="E73" s="65" t="s">
        <v>165</v>
      </c>
      <c r="F73" s="65" t="s">
        <v>165</v>
      </c>
      <c r="G73" s="65" t="s">
        <v>165</v>
      </c>
      <c r="H73" s="65" t="s">
        <v>165</v>
      </c>
      <c r="I73" s="65">
        <v>169</v>
      </c>
      <c r="J73" s="65" t="s">
        <v>165</v>
      </c>
      <c r="K73" s="65">
        <v>159</v>
      </c>
      <c r="L73" s="65" t="s">
        <v>165</v>
      </c>
      <c r="M73" s="65" t="s">
        <v>165</v>
      </c>
      <c r="N73" s="65" t="s">
        <v>165</v>
      </c>
      <c r="O73" s="65" t="s">
        <v>165</v>
      </c>
      <c r="P73" s="65" t="s">
        <v>165</v>
      </c>
      <c r="Q73" s="65" t="s">
        <v>165</v>
      </c>
      <c r="R73" s="65" t="s">
        <v>165</v>
      </c>
      <c r="S73" s="65" t="s">
        <v>165</v>
      </c>
      <c r="T73" s="65" t="s">
        <v>165</v>
      </c>
      <c r="U73" s="65" t="s">
        <v>165</v>
      </c>
    </row>
    <row r="74" spans="1:21" ht="16.2" customHeight="1" x14ac:dyDescent="0.25">
      <c r="A74" s="50" t="s">
        <v>171</v>
      </c>
      <c r="B74" s="28" t="s">
        <v>171</v>
      </c>
      <c r="C74" s="65" t="s">
        <v>122</v>
      </c>
      <c r="D74" s="65" t="s">
        <v>122</v>
      </c>
      <c r="E74" s="65" t="s">
        <v>122</v>
      </c>
      <c r="F74" s="65" t="s">
        <v>122</v>
      </c>
      <c r="G74" s="65" t="s">
        <v>122</v>
      </c>
      <c r="H74" s="65">
        <v>816</v>
      </c>
      <c r="I74" s="65">
        <v>831.11</v>
      </c>
      <c r="J74" s="65">
        <v>781.49</v>
      </c>
      <c r="K74" s="65">
        <v>780.88</v>
      </c>
      <c r="L74" s="65">
        <v>784.69</v>
      </c>
      <c r="M74" s="65" t="s">
        <v>165</v>
      </c>
      <c r="N74" s="65" t="s">
        <v>165</v>
      </c>
      <c r="O74" s="65" t="s">
        <v>165</v>
      </c>
      <c r="P74" s="65" t="s">
        <v>165</v>
      </c>
      <c r="Q74" s="65" t="s">
        <v>165</v>
      </c>
      <c r="R74" s="65" t="s">
        <v>165</v>
      </c>
      <c r="S74" s="65" t="s">
        <v>165</v>
      </c>
      <c r="T74" s="65" t="s">
        <v>165</v>
      </c>
      <c r="U74" s="65" t="s">
        <v>165</v>
      </c>
    </row>
    <row r="75" spans="1:21" ht="12.75" customHeight="1" x14ac:dyDescent="0.25">
      <c r="A75" s="50" t="s">
        <v>6</v>
      </c>
      <c r="B75" s="28" t="s">
        <v>6</v>
      </c>
      <c r="C75" s="65">
        <v>280.41605120262</v>
      </c>
      <c r="D75" s="65">
        <v>273.00100720986399</v>
      </c>
      <c r="E75" s="65">
        <v>309.51867464309697</v>
      </c>
      <c r="F75" s="65">
        <v>262.784928677322</v>
      </c>
      <c r="G75" s="65">
        <v>240.84022277186901</v>
      </c>
      <c r="H75" s="65">
        <v>222.622437078698</v>
      </c>
      <c r="I75" s="65">
        <v>211.85358241134799</v>
      </c>
      <c r="J75" s="65">
        <v>208.779227284645</v>
      </c>
      <c r="K75" s="65">
        <v>205.35871322186699</v>
      </c>
      <c r="L75" s="65">
        <v>214.41898509548599</v>
      </c>
      <c r="M75" s="65">
        <v>197.348951211479</v>
      </c>
      <c r="N75" s="65">
        <v>189.41161520014799</v>
      </c>
      <c r="O75" s="65">
        <v>189.67789293711701</v>
      </c>
      <c r="P75" s="65">
        <v>176.401425958261</v>
      </c>
      <c r="Q75" s="65">
        <v>158.80896476856901</v>
      </c>
      <c r="R75" s="65">
        <v>140.22710089222599</v>
      </c>
      <c r="S75" s="65">
        <v>136.298165372775</v>
      </c>
      <c r="T75" s="65">
        <v>129.209346489067</v>
      </c>
      <c r="U75" s="65">
        <v>119.78594821981901</v>
      </c>
    </row>
    <row r="76" spans="1:21" ht="12.75" customHeight="1" x14ac:dyDescent="0.25">
      <c r="A76" s="51" t="s">
        <v>92</v>
      </c>
      <c r="B76" s="49" t="s">
        <v>92</v>
      </c>
      <c r="C76" s="65" t="s">
        <v>165</v>
      </c>
      <c r="D76" s="65" t="s">
        <v>165</v>
      </c>
      <c r="E76" s="65" t="s">
        <v>165</v>
      </c>
      <c r="F76" s="65" t="s">
        <v>165</v>
      </c>
      <c r="G76" s="65" t="s">
        <v>165</v>
      </c>
      <c r="H76" s="65" t="s">
        <v>165</v>
      </c>
      <c r="I76" s="65">
        <v>1.89</v>
      </c>
      <c r="J76" s="65" t="s">
        <v>165</v>
      </c>
      <c r="K76" s="65" t="s">
        <v>165</v>
      </c>
      <c r="L76" s="65" t="s">
        <v>165</v>
      </c>
      <c r="M76" s="65" t="s">
        <v>165</v>
      </c>
      <c r="N76" s="65" t="s">
        <v>165</v>
      </c>
      <c r="O76" s="65" t="s">
        <v>165</v>
      </c>
      <c r="P76" s="65" t="s">
        <v>165</v>
      </c>
      <c r="Q76" s="65" t="s">
        <v>165</v>
      </c>
      <c r="R76" s="65" t="s">
        <v>165</v>
      </c>
      <c r="S76" s="65" t="s">
        <v>165</v>
      </c>
      <c r="T76" s="65" t="s">
        <v>165</v>
      </c>
      <c r="U76" s="65" t="s">
        <v>165</v>
      </c>
    </row>
    <row r="77" spans="1:21" ht="12.75" customHeight="1" x14ac:dyDescent="0.25">
      <c r="A77" s="50" t="s">
        <v>47</v>
      </c>
      <c r="B77" s="28" t="s">
        <v>47</v>
      </c>
      <c r="C77" s="65" t="s">
        <v>165</v>
      </c>
      <c r="D77" s="65" t="s">
        <v>165</v>
      </c>
      <c r="E77" s="65" t="s">
        <v>165</v>
      </c>
      <c r="F77" s="65" t="s">
        <v>165</v>
      </c>
      <c r="G77" s="65" t="s">
        <v>165</v>
      </c>
      <c r="H77" s="65" t="s">
        <v>165</v>
      </c>
      <c r="I77" s="65">
        <v>0.59460000000000002</v>
      </c>
      <c r="J77" s="65">
        <v>0.67600000000000005</v>
      </c>
      <c r="K77" s="65">
        <v>0.67300000000000004</v>
      </c>
      <c r="L77" s="65">
        <v>0.61399999999999999</v>
      </c>
      <c r="M77" s="65">
        <v>0.57699999999999996</v>
      </c>
      <c r="N77" s="65">
        <v>0.63</v>
      </c>
      <c r="O77" s="65" t="s">
        <v>165</v>
      </c>
      <c r="P77" s="65" t="s">
        <v>165</v>
      </c>
      <c r="Q77" s="65" t="s">
        <v>165</v>
      </c>
      <c r="R77" s="65" t="s">
        <v>165</v>
      </c>
      <c r="S77" s="65" t="s">
        <v>165</v>
      </c>
      <c r="T77" s="65" t="s">
        <v>165</v>
      </c>
      <c r="U77" s="65" t="s">
        <v>165</v>
      </c>
    </row>
    <row r="78" spans="1:21" ht="12.75" customHeight="1" x14ac:dyDescent="0.25">
      <c r="A78" s="50" t="s">
        <v>7</v>
      </c>
      <c r="B78" s="29" t="s">
        <v>7</v>
      </c>
      <c r="C78" s="66">
        <v>55.32</v>
      </c>
      <c r="D78" s="66" t="s">
        <v>165</v>
      </c>
      <c r="E78" s="66" t="s">
        <v>165</v>
      </c>
      <c r="F78" s="66" t="s">
        <v>165</v>
      </c>
      <c r="G78" s="66">
        <v>78.694000000000003</v>
      </c>
      <c r="H78" s="66" t="s">
        <v>165</v>
      </c>
      <c r="I78" s="66">
        <v>93.123999999999995</v>
      </c>
      <c r="J78" s="66" t="s">
        <v>165</v>
      </c>
      <c r="K78" s="66" t="s">
        <v>165</v>
      </c>
      <c r="L78" s="66" t="s">
        <v>165</v>
      </c>
      <c r="M78" s="66" t="s">
        <v>165</v>
      </c>
      <c r="N78" s="66" t="s">
        <v>165</v>
      </c>
      <c r="O78" s="66" t="s">
        <v>165</v>
      </c>
      <c r="P78" s="66" t="s">
        <v>165</v>
      </c>
      <c r="Q78" s="66" t="s">
        <v>165</v>
      </c>
      <c r="R78" s="66" t="s">
        <v>165</v>
      </c>
      <c r="S78" s="66" t="s">
        <v>165</v>
      </c>
      <c r="T78" s="66" t="s">
        <v>165</v>
      </c>
      <c r="U78" s="66" t="s">
        <v>165</v>
      </c>
    </row>
    <row r="79" spans="1:21" ht="12.75" customHeight="1" x14ac:dyDescent="0.25">
      <c r="A79" s="50" t="s">
        <v>93</v>
      </c>
      <c r="B79" s="29" t="s">
        <v>93</v>
      </c>
      <c r="C79" s="66">
        <v>156.91</v>
      </c>
      <c r="D79" s="66" t="s">
        <v>165</v>
      </c>
      <c r="E79" s="66" t="s">
        <v>165</v>
      </c>
      <c r="F79" s="66" t="s">
        <v>165</v>
      </c>
      <c r="G79" s="66" t="s">
        <v>165</v>
      </c>
      <c r="H79" s="66" t="s">
        <v>165</v>
      </c>
      <c r="I79" s="66">
        <v>178.33</v>
      </c>
      <c r="J79" s="66" t="s">
        <v>165</v>
      </c>
      <c r="K79" s="66" t="s">
        <v>165</v>
      </c>
      <c r="L79" s="66" t="s">
        <v>165</v>
      </c>
      <c r="M79" s="66" t="s">
        <v>165</v>
      </c>
      <c r="N79" s="66" t="s">
        <v>165</v>
      </c>
      <c r="O79" s="66">
        <v>231.77</v>
      </c>
      <c r="P79" s="66" t="s">
        <v>122</v>
      </c>
      <c r="Q79" s="66" t="s">
        <v>122</v>
      </c>
      <c r="R79" s="66" t="s">
        <v>122</v>
      </c>
      <c r="S79" s="66" t="s">
        <v>122</v>
      </c>
      <c r="T79" s="66" t="s">
        <v>122</v>
      </c>
      <c r="U79" s="66" t="s">
        <v>122</v>
      </c>
    </row>
    <row r="80" spans="1:21" ht="12.75" customHeight="1" x14ac:dyDescent="0.25">
      <c r="A80" s="50" t="s">
        <v>94</v>
      </c>
      <c r="B80" s="29" t="s">
        <v>94</v>
      </c>
      <c r="C80" s="66" t="s">
        <v>165</v>
      </c>
      <c r="D80" s="66" t="s">
        <v>165</v>
      </c>
      <c r="E80" s="66" t="s">
        <v>165</v>
      </c>
      <c r="F80" s="66" t="s">
        <v>165</v>
      </c>
      <c r="G80" s="66" t="s">
        <v>165</v>
      </c>
      <c r="H80" s="66" t="s">
        <v>165</v>
      </c>
      <c r="I80" s="66" t="s">
        <v>165</v>
      </c>
      <c r="J80" s="66" t="s">
        <v>165</v>
      </c>
      <c r="K80" s="66" t="s">
        <v>165</v>
      </c>
      <c r="L80" s="66" t="s">
        <v>165</v>
      </c>
      <c r="M80" s="66" t="s">
        <v>165</v>
      </c>
      <c r="N80" s="66">
        <v>40.42</v>
      </c>
      <c r="O80" s="66" t="s">
        <v>122</v>
      </c>
      <c r="P80" s="66" t="s">
        <v>122</v>
      </c>
      <c r="Q80" s="66" t="s">
        <v>122</v>
      </c>
      <c r="R80" s="66" t="s">
        <v>122</v>
      </c>
      <c r="S80" s="66" t="s">
        <v>122</v>
      </c>
      <c r="T80" s="66" t="s">
        <v>122</v>
      </c>
      <c r="U80" s="66" t="s">
        <v>122</v>
      </c>
    </row>
    <row r="81" spans="1:21" ht="12.75" customHeight="1" x14ac:dyDescent="0.25">
      <c r="A81" s="50" t="s">
        <v>95</v>
      </c>
      <c r="B81" s="29" t="s">
        <v>95</v>
      </c>
      <c r="C81" s="67" t="s">
        <v>165</v>
      </c>
      <c r="D81" s="67" t="s">
        <v>165</v>
      </c>
      <c r="E81" s="67" t="s">
        <v>165</v>
      </c>
      <c r="F81" s="67" t="s">
        <v>165</v>
      </c>
      <c r="G81" s="67" t="s">
        <v>165</v>
      </c>
      <c r="H81" s="66" t="s">
        <v>165</v>
      </c>
      <c r="I81" s="66">
        <v>6</v>
      </c>
      <c r="J81" s="66" t="s">
        <v>165</v>
      </c>
      <c r="K81" s="66" t="s">
        <v>165</v>
      </c>
      <c r="L81" s="66" t="s">
        <v>165</v>
      </c>
      <c r="M81" s="66" t="s">
        <v>165</v>
      </c>
      <c r="N81" s="66" t="s">
        <v>165</v>
      </c>
      <c r="O81" s="66" t="s">
        <v>122</v>
      </c>
      <c r="P81" s="67" t="s">
        <v>122</v>
      </c>
      <c r="Q81" s="67" t="s">
        <v>122</v>
      </c>
      <c r="R81" s="67" t="s">
        <v>122</v>
      </c>
      <c r="S81" s="67" t="s">
        <v>122</v>
      </c>
      <c r="T81" s="67" t="s">
        <v>122</v>
      </c>
      <c r="U81" s="67" t="s">
        <v>122</v>
      </c>
    </row>
    <row r="82" spans="1:21" ht="12.75" customHeight="1" x14ac:dyDescent="0.25">
      <c r="A82" s="50" t="s">
        <v>48</v>
      </c>
      <c r="B82" s="29" t="s">
        <v>48</v>
      </c>
      <c r="C82" s="67">
        <v>77.199103055322297</v>
      </c>
      <c r="D82" s="67">
        <v>41.340337016086501</v>
      </c>
      <c r="E82" s="67">
        <v>43.9788162083318</v>
      </c>
      <c r="F82" s="67">
        <v>43.5092847463035</v>
      </c>
      <c r="G82" s="66">
        <v>39.7267260313645</v>
      </c>
      <c r="H82" s="67">
        <v>38.8652217408467</v>
      </c>
      <c r="I82" s="67">
        <v>37.741047459613903</v>
      </c>
      <c r="J82" s="67">
        <v>39.478601221147102</v>
      </c>
      <c r="K82" s="67">
        <v>38.498212848490802</v>
      </c>
      <c r="L82" s="67">
        <v>38.156519011607102</v>
      </c>
      <c r="M82" s="67">
        <v>36.649294885916298</v>
      </c>
      <c r="N82" s="67">
        <v>34.370092612686797</v>
      </c>
      <c r="O82" s="67">
        <v>33.012515976066197</v>
      </c>
      <c r="P82" s="67">
        <v>36.303396178694399</v>
      </c>
      <c r="Q82" s="67">
        <v>32.920745841023297</v>
      </c>
      <c r="R82" s="67">
        <v>28.1165112083807</v>
      </c>
      <c r="S82" s="67">
        <v>33.649857090865602</v>
      </c>
      <c r="T82" s="67">
        <v>33.391982168768699</v>
      </c>
      <c r="U82" s="67">
        <v>31.8219859246407</v>
      </c>
    </row>
    <row r="83" spans="1:21" ht="12.75" customHeight="1" x14ac:dyDescent="0.25">
      <c r="A83" s="50" t="s">
        <v>8</v>
      </c>
      <c r="B83" s="28" t="s">
        <v>8</v>
      </c>
      <c r="C83" s="65">
        <v>160</v>
      </c>
      <c r="D83" s="65">
        <v>166</v>
      </c>
      <c r="E83" s="65" t="s">
        <v>165</v>
      </c>
      <c r="F83" s="65" t="s">
        <v>165</v>
      </c>
      <c r="G83" s="65" t="s">
        <v>165</v>
      </c>
      <c r="H83" s="65" t="s">
        <v>165</v>
      </c>
      <c r="I83" s="65" t="s">
        <v>165</v>
      </c>
      <c r="J83" s="65" t="s">
        <v>165</v>
      </c>
      <c r="K83" s="65" t="s">
        <v>165</v>
      </c>
      <c r="L83" s="65" t="s">
        <v>165</v>
      </c>
      <c r="M83" s="65" t="s">
        <v>165</v>
      </c>
      <c r="N83" s="65" t="s">
        <v>165</v>
      </c>
      <c r="O83" s="65" t="s">
        <v>165</v>
      </c>
      <c r="P83" s="65" t="s">
        <v>165</v>
      </c>
      <c r="Q83" s="65" t="s">
        <v>165</v>
      </c>
      <c r="R83" s="65" t="s">
        <v>165</v>
      </c>
      <c r="S83" s="65" t="s">
        <v>165</v>
      </c>
      <c r="T83" s="65" t="s">
        <v>165</v>
      </c>
      <c r="U83" s="65" t="s">
        <v>165</v>
      </c>
    </row>
    <row r="84" spans="1:21" ht="12.75" customHeight="1" x14ac:dyDescent="0.25">
      <c r="A84" s="50" t="s">
        <v>96</v>
      </c>
      <c r="B84" s="28" t="s">
        <v>96</v>
      </c>
      <c r="C84" s="65" t="s">
        <v>165</v>
      </c>
      <c r="D84" s="65" t="s">
        <v>165</v>
      </c>
      <c r="E84" s="65" t="s">
        <v>165</v>
      </c>
      <c r="F84" s="65" t="s">
        <v>165</v>
      </c>
      <c r="G84" s="65" t="s">
        <v>165</v>
      </c>
      <c r="H84" s="65" t="s">
        <v>165</v>
      </c>
      <c r="I84" s="65" t="s">
        <v>165</v>
      </c>
      <c r="J84" s="65" t="s">
        <v>165</v>
      </c>
      <c r="K84" s="65" t="s">
        <v>165</v>
      </c>
      <c r="L84" s="65" t="s">
        <v>165</v>
      </c>
      <c r="M84" s="65">
        <v>11.49</v>
      </c>
      <c r="N84" s="65" t="s">
        <v>165</v>
      </c>
      <c r="O84" s="65" t="s">
        <v>165</v>
      </c>
      <c r="P84" s="65" t="s">
        <v>165</v>
      </c>
      <c r="Q84" s="65" t="s">
        <v>165</v>
      </c>
      <c r="R84" s="65" t="s">
        <v>165</v>
      </c>
      <c r="S84" s="65" t="s">
        <v>165</v>
      </c>
      <c r="T84" s="65" t="s">
        <v>165</v>
      </c>
      <c r="U84" s="65" t="s">
        <v>165</v>
      </c>
    </row>
    <row r="85" spans="1:21" ht="12.75" customHeight="1" x14ac:dyDescent="0.25">
      <c r="A85" s="50" t="s">
        <v>9</v>
      </c>
      <c r="B85" s="28" t="s">
        <v>9</v>
      </c>
      <c r="C85" s="65">
        <v>295.314882861</v>
      </c>
      <c r="D85" s="65">
        <v>245.16588419999999</v>
      </c>
      <c r="E85" s="65">
        <v>248.192052166</v>
      </c>
      <c r="F85" s="65">
        <v>239.70085679100001</v>
      </c>
      <c r="G85" s="65">
        <v>224.94226811199999</v>
      </c>
      <c r="H85" s="65">
        <v>220.431723336</v>
      </c>
      <c r="I85" s="65">
        <v>210.693795403</v>
      </c>
      <c r="J85" s="65">
        <v>211.62872395599999</v>
      </c>
      <c r="K85" s="65">
        <v>208.85562226100001</v>
      </c>
      <c r="L85" s="65">
        <v>218.30625601700001</v>
      </c>
      <c r="M85" s="65">
        <v>204.43166452400001</v>
      </c>
      <c r="N85" s="65">
        <v>175.569890195</v>
      </c>
      <c r="O85" s="65">
        <v>192.94395474999999</v>
      </c>
      <c r="P85" s="65">
        <v>183.91629272099999</v>
      </c>
      <c r="Q85" s="65">
        <v>168.879124515455</v>
      </c>
      <c r="R85" s="65">
        <v>154.71809789975501</v>
      </c>
      <c r="S85" s="65">
        <v>166.83842952000001</v>
      </c>
      <c r="T85" s="65">
        <v>156.299057853731</v>
      </c>
      <c r="U85" s="65">
        <v>146.74770773941799</v>
      </c>
    </row>
    <row r="86" spans="1:21" ht="12.75" customHeight="1" x14ac:dyDescent="0.25">
      <c r="A86" s="51" t="s">
        <v>10</v>
      </c>
      <c r="B86" s="49" t="s">
        <v>10</v>
      </c>
      <c r="C86" s="65">
        <v>1939.7117715399299</v>
      </c>
      <c r="D86" s="65">
        <v>1801.98822630014</v>
      </c>
      <c r="E86" s="65">
        <v>1781.7746122460601</v>
      </c>
      <c r="F86" s="65">
        <v>1725.45041539202</v>
      </c>
      <c r="G86" s="65">
        <v>1764.98516456838</v>
      </c>
      <c r="H86" s="65">
        <v>1712.17226134936</v>
      </c>
      <c r="I86" s="65">
        <v>1669.9953848313301</v>
      </c>
      <c r="J86" s="65">
        <v>1630.63255736372</v>
      </c>
      <c r="K86" s="65">
        <v>1603.96723243974</v>
      </c>
      <c r="L86" s="65">
        <v>1570.7670481246601</v>
      </c>
      <c r="M86" s="65">
        <v>1542.61628480896</v>
      </c>
      <c r="N86" s="65">
        <v>1505.6535356977499</v>
      </c>
      <c r="O86" s="65">
        <v>1429.6655456538699</v>
      </c>
      <c r="P86" s="65">
        <v>1371.03561865954</v>
      </c>
      <c r="Q86" s="65">
        <v>1268.5103160926501</v>
      </c>
      <c r="R86" s="65">
        <v>1188.3615246601901</v>
      </c>
      <c r="S86" s="65">
        <v>1169.2883114660999</v>
      </c>
      <c r="T86" s="65">
        <v>1100.4213900244999</v>
      </c>
      <c r="U86" s="65">
        <v>1074.74117342974</v>
      </c>
    </row>
    <row r="87" spans="1:21" ht="12.75" customHeight="1" x14ac:dyDescent="0.25">
      <c r="A87" s="50" t="s">
        <v>169</v>
      </c>
      <c r="B87" s="28" t="s">
        <v>169</v>
      </c>
      <c r="C87" s="65" t="s">
        <v>165</v>
      </c>
      <c r="D87" s="65" t="s">
        <v>165</v>
      </c>
      <c r="E87" s="65" t="s">
        <v>165</v>
      </c>
      <c r="F87" s="65" t="s">
        <v>165</v>
      </c>
      <c r="G87" s="65" t="s">
        <v>165</v>
      </c>
      <c r="H87" s="65" t="s">
        <v>165</v>
      </c>
      <c r="I87" s="65">
        <v>7.54</v>
      </c>
      <c r="J87" s="65" t="s">
        <v>165</v>
      </c>
      <c r="K87" s="65" t="s">
        <v>165</v>
      </c>
      <c r="L87" s="65" t="s">
        <v>165</v>
      </c>
      <c r="M87" s="65" t="s">
        <v>165</v>
      </c>
      <c r="N87" s="65" t="s">
        <v>165</v>
      </c>
      <c r="O87" s="65" t="s">
        <v>165</v>
      </c>
      <c r="P87" s="65" t="s">
        <v>165</v>
      </c>
      <c r="Q87" s="65" t="s">
        <v>165</v>
      </c>
      <c r="R87" s="65" t="s">
        <v>165</v>
      </c>
      <c r="S87" s="65" t="s">
        <v>165</v>
      </c>
      <c r="T87" s="65" t="s">
        <v>165</v>
      </c>
      <c r="U87" s="65" t="s">
        <v>165</v>
      </c>
    </row>
    <row r="88" spans="1:21" ht="12.75" customHeight="1" x14ac:dyDescent="0.25">
      <c r="A88" s="50" t="s">
        <v>97</v>
      </c>
      <c r="B88" s="29" t="s">
        <v>97</v>
      </c>
      <c r="C88" s="66" t="s">
        <v>165</v>
      </c>
      <c r="D88" s="66" t="s">
        <v>165</v>
      </c>
      <c r="E88" s="66" t="s">
        <v>165</v>
      </c>
      <c r="F88" s="66" t="s">
        <v>165</v>
      </c>
      <c r="G88" s="66" t="s">
        <v>165</v>
      </c>
      <c r="H88" s="66" t="s">
        <v>165</v>
      </c>
      <c r="I88" s="66">
        <v>6.8339999999999996</v>
      </c>
      <c r="J88" s="66" t="s">
        <v>165</v>
      </c>
      <c r="K88" s="66" t="s">
        <v>165</v>
      </c>
      <c r="L88" s="66" t="s">
        <v>165</v>
      </c>
      <c r="M88" s="66" t="s">
        <v>165</v>
      </c>
      <c r="N88" s="66" t="s">
        <v>165</v>
      </c>
      <c r="O88" s="66" t="s">
        <v>165</v>
      </c>
      <c r="P88" s="66" t="s">
        <v>165</v>
      </c>
      <c r="Q88" s="66" t="s">
        <v>165</v>
      </c>
      <c r="R88" s="66" t="s">
        <v>165</v>
      </c>
      <c r="S88" s="66" t="s">
        <v>165</v>
      </c>
      <c r="T88" s="66" t="s">
        <v>165</v>
      </c>
      <c r="U88" s="66" t="s">
        <v>165</v>
      </c>
    </row>
    <row r="89" spans="1:21" ht="12.75" customHeight="1" x14ac:dyDescent="0.25">
      <c r="A89" s="50" t="s">
        <v>133</v>
      </c>
      <c r="B89" s="29" t="s">
        <v>133</v>
      </c>
      <c r="C89" s="66">
        <v>129.50219999999999</v>
      </c>
      <c r="D89" s="66">
        <v>26.561</v>
      </c>
      <c r="E89" s="66">
        <v>49.558</v>
      </c>
      <c r="F89" s="66">
        <v>54.581000000000003</v>
      </c>
      <c r="G89" s="66" t="s">
        <v>165</v>
      </c>
      <c r="H89" s="66" t="s">
        <v>165</v>
      </c>
      <c r="I89" s="66">
        <v>20</v>
      </c>
      <c r="J89" s="66">
        <v>18</v>
      </c>
      <c r="K89" s="66">
        <v>19</v>
      </c>
      <c r="L89" s="66">
        <v>18.399999999999999</v>
      </c>
      <c r="M89" s="66">
        <v>23</v>
      </c>
      <c r="N89" s="66">
        <v>23</v>
      </c>
      <c r="O89" s="66">
        <v>27.67</v>
      </c>
      <c r="P89" s="66" t="s">
        <v>165</v>
      </c>
      <c r="Q89" s="66" t="s">
        <v>165</v>
      </c>
      <c r="R89" s="66" t="s">
        <v>165</v>
      </c>
      <c r="S89" s="66" t="s">
        <v>165</v>
      </c>
      <c r="T89" s="66" t="s">
        <v>165</v>
      </c>
      <c r="U89" s="66" t="s">
        <v>165</v>
      </c>
    </row>
    <row r="90" spans="1:21" ht="12.75" customHeight="1" x14ac:dyDescent="0.25">
      <c r="A90" s="50" t="s">
        <v>11</v>
      </c>
      <c r="B90" s="29" t="s">
        <v>11</v>
      </c>
      <c r="C90" s="66">
        <v>2876.9518540623199</v>
      </c>
      <c r="D90" s="66">
        <v>2171.5909303047001</v>
      </c>
      <c r="E90" s="66">
        <v>2100.9779926855399</v>
      </c>
      <c r="F90" s="66">
        <v>2032.4074027219699</v>
      </c>
      <c r="G90" s="66">
        <v>2003.71770821173</v>
      </c>
      <c r="H90" s="66">
        <v>1977.71773145357</v>
      </c>
      <c r="I90" s="66">
        <v>1919.18917437712</v>
      </c>
      <c r="J90" s="66">
        <v>1841.13012594921</v>
      </c>
      <c r="K90" s="66">
        <v>1761.0693504472199</v>
      </c>
      <c r="L90" s="66">
        <v>1705.6580983061799</v>
      </c>
      <c r="M90" s="66">
        <v>1638.3746196258101</v>
      </c>
      <c r="N90" s="66">
        <v>1563.4136009809699</v>
      </c>
      <c r="O90" s="66">
        <v>1553.76831230263</v>
      </c>
      <c r="P90" s="66">
        <v>1476.6700286591999</v>
      </c>
      <c r="Q90" s="66">
        <v>1402.1190251584701</v>
      </c>
      <c r="R90" s="66">
        <v>1303.3193004623699</v>
      </c>
      <c r="S90" s="66">
        <v>1324.9336263622699</v>
      </c>
      <c r="T90" s="66">
        <v>1289.05893068097</v>
      </c>
      <c r="U90" s="66">
        <v>1269.25625092276</v>
      </c>
    </row>
    <row r="91" spans="1:21" ht="12.75" customHeight="1" x14ac:dyDescent="0.25">
      <c r="A91" s="50" t="s">
        <v>157</v>
      </c>
      <c r="B91" s="29" t="s">
        <v>157</v>
      </c>
      <c r="C91" s="67" t="s">
        <v>165</v>
      </c>
      <c r="D91" s="67" t="s">
        <v>165</v>
      </c>
      <c r="E91" s="67" t="s">
        <v>165</v>
      </c>
      <c r="F91" s="67" t="s">
        <v>165</v>
      </c>
      <c r="G91" s="67" t="s">
        <v>165</v>
      </c>
      <c r="H91" s="66" t="s">
        <v>165</v>
      </c>
      <c r="I91" s="66">
        <v>205.64</v>
      </c>
      <c r="J91" s="66" t="s">
        <v>165</v>
      </c>
      <c r="K91" s="66" t="s">
        <v>165</v>
      </c>
      <c r="L91" s="66" t="s">
        <v>165</v>
      </c>
      <c r="M91" s="66" t="s">
        <v>165</v>
      </c>
      <c r="N91" s="66" t="s">
        <v>165</v>
      </c>
      <c r="O91" s="66" t="s">
        <v>165</v>
      </c>
      <c r="P91" s="67" t="s">
        <v>165</v>
      </c>
      <c r="Q91" s="67" t="s">
        <v>165</v>
      </c>
      <c r="R91" s="67" t="s">
        <v>165</v>
      </c>
      <c r="S91" s="67" t="s">
        <v>165</v>
      </c>
      <c r="T91" s="67" t="s">
        <v>165</v>
      </c>
      <c r="U91" s="67" t="s">
        <v>165</v>
      </c>
    </row>
    <row r="92" spans="1:21" ht="12.75" customHeight="1" x14ac:dyDescent="0.25">
      <c r="A92" s="50" t="s">
        <v>12</v>
      </c>
      <c r="B92" s="29" t="s">
        <v>12</v>
      </c>
      <c r="C92" s="67">
        <v>326.20889114880902</v>
      </c>
      <c r="D92" s="67">
        <v>329.07400454422299</v>
      </c>
      <c r="E92" s="67">
        <v>333.009721624485</v>
      </c>
      <c r="F92" s="67">
        <v>346.65170487382102</v>
      </c>
      <c r="G92" s="66">
        <v>369.80512090734697</v>
      </c>
      <c r="H92" s="67">
        <v>367.592537420079</v>
      </c>
      <c r="I92" s="67">
        <v>360.35291671295198</v>
      </c>
      <c r="J92" s="67">
        <v>382.26619220996798</v>
      </c>
      <c r="K92" s="67">
        <v>383.228349873235</v>
      </c>
      <c r="L92" s="67">
        <v>393.36267709259698</v>
      </c>
      <c r="M92" s="67">
        <v>398.98420701690202</v>
      </c>
      <c r="N92" s="67">
        <v>416.60180078633499</v>
      </c>
      <c r="O92" s="67">
        <v>412.84450918448499</v>
      </c>
      <c r="P92" s="67">
        <v>416.07042864498601</v>
      </c>
      <c r="Q92" s="67">
        <v>392.43706599484102</v>
      </c>
      <c r="R92" s="67">
        <v>379.77452812644401</v>
      </c>
      <c r="S92" s="67">
        <v>319.516475121886</v>
      </c>
      <c r="T92" s="67">
        <v>296.18412699750502</v>
      </c>
      <c r="U92" s="67">
        <v>258.91197769061102</v>
      </c>
    </row>
    <row r="93" spans="1:21" ht="12.75" customHeight="1" x14ac:dyDescent="0.25">
      <c r="A93" s="50" t="s">
        <v>13</v>
      </c>
      <c r="B93" s="28" t="s">
        <v>13</v>
      </c>
      <c r="C93" s="65">
        <v>43.792000000000002</v>
      </c>
      <c r="D93" s="65" t="s">
        <v>165</v>
      </c>
      <c r="E93" s="65" t="s">
        <v>165</v>
      </c>
      <c r="F93" s="65" t="s">
        <v>165</v>
      </c>
      <c r="G93" s="65" t="s">
        <v>165</v>
      </c>
      <c r="H93" s="65" t="s">
        <v>165</v>
      </c>
      <c r="I93" s="65" t="s">
        <v>165</v>
      </c>
      <c r="J93" s="65" t="s">
        <v>165</v>
      </c>
      <c r="K93" s="65" t="s">
        <v>165</v>
      </c>
      <c r="L93" s="65" t="s">
        <v>165</v>
      </c>
      <c r="M93" s="65" t="s">
        <v>165</v>
      </c>
      <c r="N93" s="65" t="s">
        <v>165</v>
      </c>
      <c r="O93" s="65" t="s">
        <v>165</v>
      </c>
      <c r="P93" s="65" t="s">
        <v>165</v>
      </c>
      <c r="Q93" s="65" t="s">
        <v>165</v>
      </c>
      <c r="R93" s="65" t="s">
        <v>165</v>
      </c>
      <c r="S93" s="65" t="s">
        <v>165</v>
      </c>
      <c r="T93" s="65" t="s">
        <v>165</v>
      </c>
      <c r="U93" s="65" t="s">
        <v>165</v>
      </c>
    </row>
    <row r="94" spans="1:21" ht="12.75" customHeight="1" x14ac:dyDescent="0.25">
      <c r="A94" s="50" t="s">
        <v>49</v>
      </c>
      <c r="B94" s="28" t="s">
        <v>49</v>
      </c>
      <c r="C94" s="65" t="s">
        <v>165</v>
      </c>
      <c r="D94" s="65" t="s">
        <v>165</v>
      </c>
      <c r="E94" s="65" t="s">
        <v>165</v>
      </c>
      <c r="F94" s="65" t="s">
        <v>165</v>
      </c>
      <c r="G94" s="65" t="s">
        <v>165</v>
      </c>
      <c r="H94" s="65" t="s">
        <v>165</v>
      </c>
      <c r="I94" s="65" t="s">
        <v>165</v>
      </c>
      <c r="J94" s="65" t="s">
        <v>165</v>
      </c>
      <c r="K94" s="65" t="s">
        <v>165</v>
      </c>
      <c r="L94" s="65" t="s">
        <v>165</v>
      </c>
      <c r="M94" s="65" t="s">
        <v>165</v>
      </c>
      <c r="N94" s="65" t="s">
        <v>165</v>
      </c>
      <c r="O94" s="65" t="s">
        <v>165</v>
      </c>
      <c r="P94" s="65" t="s">
        <v>165</v>
      </c>
      <c r="Q94" s="65" t="s">
        <v>165</v>
      </c>
      <c r="R94" s="65" t="s">
        <v>165</v>
      </c>
      <c r="S94" s="65" t="s">
        <v>165</v>
      </c>
      <c r="T94" s="65" t="s">
        <v>165</v>
      </c>
      <c r="U94" s="65" t="s">
        <v>165</v>
      </c>
    </row>
    <row r="95" spans="1:21" ht="12.75" customHeight="1" x14ac:dyDescent="0.25">
      <c r="A95" s="50" t="s">
        <v>98</v>
      </c>
      <c r="B95" s="28" t="s">
        <v>98</v>
      </c>
      <c r="C95" s="65" t="s">
        <v>165</v>
      </c>
      <c r="D95" s="65" t="s">
        <v>165</v>
      </c>
      <c r="E95" s="65" t="s">
        <v>165</v>
      </c>
      <c r="F95" s="65" t="s">
        <v>165</v>
      </c>
      <c r="G95" s="65" t="s">
        <v>165</v>
      </c>
      <c r="H95" s="65" t="s">
        <v>165</v>
      </c>
      <c r="I95" s="65" t="s">
        <v>165</v>
      </c>
      <c r="J95" s="65" t="s">
        <v>165</v>
      </c>
      <c r="K95" s="65" t="s">
        <v>165</v>
      </c>
      <c r="L95" s="65" t="s">
        <v>165</v>
      </c>
      <c r="M95" s="65" t="s">
        <v>165</v>
      </c>
      <c r="N95" s="65" t="s">
        <v>165</v>
      </c>
      <c r="O95" s="65" t="s">
        <v>165</v>
      </c>
      <c r="P95" s="65" t="s">
        <v>165</v>
      </c>
      <c r="Q95" s="65" t="s">
        <v>165</v>
      </c>
      <c r="R95" s="65" t="s">
        <v>165</v>
      </c>
      <c r="S95" s="65" t="s">
        <v>165</v>
      </c>
      <c r="T95" s="65" t="s">
        <v>165</v>
      </c>
      <c r="U95" s="65" t="s">
        <v>165</v>
      </c>
    </row>
    <row r="96" spans="1:21" ht="12.75" customHeight="1" x14ac:dyDescent="0.25">
      <c r="A96" s="51" t="s">
        <v>99</v>
      </c>
      <c r="B96" s="49" t="s">
        <v>99</v>
      </c>
      <c r="C96" s="65">
        <v>16.7</v>
      </c>
      <c r="D96" s="65">
        <v>16.7</v>
      </c>
      <c r="E96" s="65">
        <v>17.7</v>
      </c>
      <c r="F96" s="65">
        <v>17.7</v>
      </c>
      <c r="G96" s="65">
        <v>17.7</v>
      </c>
      <c r="H96" s="65">
        <v>17.7</v>
      </c>
      <c r="I96" s="65">
        <v>15.1</v>
      </c>
      <c r="J96" s="65">
        <v>16.100000000000001</v>
      </c>
      <c r="K96" s="65">
        <v>17</v>
      </c>
      <c r="L96" s="65">
        <v>17</v>
      </c>
      <c r="M96" s="65">
        <v>17</v>
      </c>
      <c r="N96" s="65" t="s">
        <v>165</v>
      </c>
      <c r="O96" s="65" t="s">
        <v>165</v>
      </c>
      <c r="P96" s="65" t="s">
        <v>165</v>
      </c>
      <c r="Q96" s="65" t="s">
        <v>165</v>
      </c>
      <c r="R96" s="65" t="s">
        <v>165</v>
      </c>
      <c r="S96" s="65" t="s">
        <v>165</v>
      </c>
      <c r="T96" s="65" t="s">
        <v>165</v>
      </c>
      <c r="U96" s="65" t="s">
        <v>165</v>
      </c>
    </row>
    <row r="97" spans="1:21" ht="12.75" customHeight="1" x14ac:dyDescent="0.25">
      <c r="A97" s="50" t="s">
        <v>50</v>
      </c>
      <c r="B97" s="28" t="s">
        <v>50</v>
      </c>
      <c r="C97" s="65" t="s">
        <v>165</v>
      </c>
      <c r="D97" s="65">
        <v>11.77</v>
      </c>
      <c r="E97" s="65">
        <v>12.3</v>
      </c>
      <c r="F97" s="65">
        <v>13.66</v>
      </c>
      <c r="G97" s="65">
        <v>13.95</v>
      </c>
      <c r="H97" s="65">
        <v>16.149999999999999</v>
      </c>
      <c r="I97" s="65">
        <v>14.7</v>
      </c>
      <c r="J97" s="65" t="s">
        <v>165</v>
      </c>
      <c r="K97" s="65" t="s">
        <v>165</v>
      </c>
      <c r="L97" s="65" t="s">
        <v>165</v>
      </c>
      <c r="M97" s="65" t="s">
        <v>165</v>
      </c>
      <c r="N97" s="65" t="s">
        <v>165</v>
      </c>
      <c r="O97" s="65" t="s">
        <v>165</v>
      </c>
      <c r="P97" s="65" t="s">
        <v>165</v>
      </c>
      <c r="Q97" s="65" t="s">
        <v>165</v>
      </c>
      <c r="R97" s="65" t="s">
        <v>165</v>
      </c>
      <c r="S97" s="65" t="s">
        <v>165</v>
      </c>
      <c r="T97" s="65" t="s">
        <v>165</v>
      </c>
      <c r="U97" s="65" t="s">
        <v>165</v>
      </c>
    </row>
    <row r="98" spans="1:21" ht="12.75" customHeight="1" x14ac:dyDescent="0.25">
      <c r="A98" s="50" t="s">
        <v>51</v>
      </c>
      <c r="B98" s="29" t="s">
        <v>51</v>
      </c>
      <c r="C98" s="66" t="s">
        <v>165</v>
      </c>
      <c r="D98" s="66">
        <v>64.070999999999998</v>
      </c>
      <c r="E98" s="66" t="s">
        <v>165</v>
      </c>
      <c r="F98" s="66" t="s">
        <v>165</v>
      </c>
      <c r="G98" s="66" t="s">
        <v>165</v>
      </c>
      <c r="H98" s="66" t="s">
        <v>165</v>
      </c>
      <c r="I98" s="66">
        <v>47.77</v>
      </c>
      <c r="J98" s="66" t="s">
        <v>165</v>
      </c>
      <c r="K98" s="66" t="s">
        <v>165</v>
      </c>
      <c r="L98" s="66" t="s">
        <v>165</v>
      </c>
      <c r="M98" s="66" t="s">
        <v>165</v>
      </c>
      <c r="N98" s="66" t="s">
        <v>165</v>
      </c>
      <c r="O98" s="66" t="s">
        <v>165</v>
      </c>
      <c r="P98" s="66" t="s">
        <v>165</v>
      </c>
      <c r="Q98" s="66" t="s">
        <v>165</v>
      </c>
      <c r="R98" s="66" t="s">
        <v>165</v>
      </c>
      <c r="S98" s="66" t="s">
        <v>165</v>
      </c>
      <c r="T98" s="66" t="s">
        <v>165</v>
      </c>
      <c r="U98" s="66" t="s">
        <v>165</v>
      </c>
    </row>
    <row r="99" spans="1:21" ht="12.75" customHeight="1" x14ac:dyDescent="0.25">
      <c r="A99" s="50" t="s">
        <v>186</v>
      </c>
      <c r="B99" s="29" t="s">
        <v>172</v>
      </c>
      <c r="C99" s="66">
        <v>232.87701405950901</v>
      </c>
      <c r="D99" s="66">
        <v>188.143664905907</v>
      </c>
      <c r="E99" s="66">
        <v>192.10098160836901</v>
      </c>
      <c r="F99" s="66">
        <v>196.79477685345699</v>
      </c>
      <c r="G99" s="66">
        <v>198.795134411189</v>
      </c>
      <c r="H99" s="66">
        <v>198.95912817823799</v>
      </c>
      <c r="I99" s="66">
        <v>188.57576090133699</v>
      </c>
      <c r="J99" s="66">
        <v>190.71761667090101</v>
      </c>
      <c r="K99" s="66">
        <v>198.673038422199</v>
      </c>
      <c r="L99" s="66">
        <v>191.09465708665499</v>
      </c>
      <c r="M99" s="66">
        <v>185.761261787969</v>
      </c>
      <c r="N99" s="66">
        <v>153.936285572603</v>
      </c>
      <c r="O99" s="66">
        <v>155.89491783190701</v>
      </c>
      <c r="P99" s="66">
        <v>149.621644931986</v>
      </c>
      <c r="Q99" s="66">
        <v>147.67247809047899</v>
      </c>
      <c r="R99" s="66">
        <v>141.968317922512</v>
      </c>
      <c r="S99" s="66">
        <v>139.67042111123899</v>
      </c>
      <c r="T99" s="66">
        <v>124.762715517486</v>
      </c>
      <c r="U99" s="66">
        <v>109.414310217398</v>
      </c>
    </row>
    <row r="100" spans="1:21" ht="12.75" customHeight="1" x14ac:dyDescent="0.25">
      <c r="A100" s="50" t="s">
        <v>14</v>
      </c>
      <c r="B100" s="29" t="s">
        <v>14</v>
      </c>
      <c r="C100" s="66">
        <v>27.288762011413102</v>
      </c>
      <c r="D100" s="66">
        <v>29.375016179526401</v>
      </c>
      <c r="E100" s="66">
        <v>30.677779941590401</v>
      </c>
      <c r="F100" s="66">
        <v>29.914827616027399</v>
      </c>
      <c r="G100" s="66">
        <v>28.9033866244135</v>
      </c>
      <c r="H100" s="66">
        <v>28.126141367486198</v>
      </c>
      <c r="I100" s="66">
        <v>27.229792637576299</v>
      </c>
      <c r="J100" s="66">
        <v>25.579941419575899</v>
      </c>
      <c r="K100" s="66">
        <v>27.156704102502299</v>
      </c>
      <c r="L100" s="66">
        <v>26.980111659203502</v>
      </c>
      <c r="M100" s="66">
        <v>27.386441472477099</v>
      </c>
      <c r="N100" s="66">
        <v>25.651412499025099</v>
      </c>
      <c r="O100" s="66">
        <v>25.400085762447802</v>
      </c>
      <c r="P100" s="66">
        <v>26.348422173458601</v>
      </c>
      <c r="Q100" s="66">
        <v>24.416576313672401</v>
      </c>
      <c r="R100" s="66">
        <v>24.782792238185799</v>
      </c>
      <c r="S100" s="66">
        <v>22.4171494923071</v>
      </c>
      <c r="T100" s="66">
        <v>20.8926390487091</v>
      </c>
      <c r="U100" s="66">
        <v>20.548991199570501</v>
      </c>
    </row>
    <row r="101" spans="1:21" ht="12.75" customHeight="1" x14ac:dyDescent="0.25">
      <c r="A101" s="50" t="s">
        <v>187</v>
      </c>
      <c r="B101" s="29" t="s">
        <v>173</v>
      </c>
      <c r="C101" s="67">
        <v>120.5</v>
      </c>
      <c r="D101" s="67" t="s">
        <v>165</v>
      </c>
      <c r="E101" s="67" t="s">
        <v>165</v>
      </c>
      <c r="F101" s="67" t="s">
        <v>165</v>
      </c>
      <c r="G101" s="67" t="s">
        <v>165</v>
      </c>
      <c r="H101" s="66" t="s">
        <v>165</v>
      </c>
      <c r="I101" s="66">
        <v>85.66</v>
      </c>
      <c r="J101" s="66" t="s">
        <v>165</v>
      </c>
      <c r="K101" s="66" t="s">
        <v>165</v>
      </c>
      <c r="L101" s="66" t="s">
        <v>165</v>
      </c>
      <c r="M101" s="66" t="s">
        <v>165</v>
      </c>
      <c r="N101" s="66" t="s">
        <v>165</v>
      </c>
      <c r="O101" s="66" t="s">
        <v>165</v>
      </c>
      <c r="P101" s="67" t="s">
        <v>165</v>
      </c>
      <c r="Q101" s="67" t="s">
        <v>165</v>
      </c>
      <c r="R101" s="67" t="s">
        <v>165</v>
      </c>
      <c r="S101" s="67" t="s">
        <v>165</v>
      </c>
      <c r="T101" s="67" t="s">
        <v>165</v>
      </c>
      <c r="U101" s="67" t="s">
        <v>165</v>
      </c>
    </row>
    <row r="102" spans="1:21" ht="12.75" customHeight="1" x14ac:dyDescent="0.25">
      <c r="A102" s="50" t="s">
        <v>52</v>
      </c>
      <c r="B102" s="29" t="s">
        <v>52</v>
      </c>
      <c r="C102" s="67" t="s">
        <v>165</v>
      </c>
      <c r="D102" s="67" t="s">
        <v>165</v>
      </c>
      <c r="E102" s="67" t="s">
        <v>165</v>
      </c>
      <c r="F102" s="67" t="s">
        <v>165</v>
      </c>
      <c r="G102" s="66" t="s">
        <v>165</v>
      </c>
      <c r="H102" s="67" t="s">
        <v>165</v>
      </c>
      <c r="I102" s="67">
        <v>600.83699999999999</v>
      </c>
      <c r="J102" s="67" t="s">
        <v>165</v>
      </c>
      <c r="K102" s="67" t="s">
        <v>165</v>
      </c>
      <c r="L102" s="67" t="s">
        <v>165</v>
      </c>
      <c r="M102" s="67" t="s">
        <v>165</v>
      </c>
      <c r="N102" s="67" t="s">
        <v>165</v>
      </c>
      <c r="O102" s="67" t="s">
        <v>165</v>
      </c>
      <c r="P102" s="67" t="s">
        <v>165</v>
      </c>
      <c r="Q102" s="67" t="s">
        <v>165</v>
      </c>
      <c r="R102" s="67" t="s">
        <v>165</v>
      </c>
      <c r="S102" s="67" t="s">
        <v>165</v>
      </c>
      <c r="T102" s="67" t="s">
        <v>165</v>
      </c>
      <c r="U102" s="67" t="s">
        <v>165</v>
      </c>
    </row>
    <row r="103" spans="1:21" ht="12.75" customHeight="1" x14ac:dyDescent="0.25">
      <c r="A103" s="50" t="s">
        <v>15</v>
      </c>
      <c r="B103" s="28" t="s">
        <v>15</v>
      </c>
      <c r="C103" s="65">
        <v>121.809371998098</v>
      </c>
      <c r="D103" s="65">
        <v>121.741678032115</v>
      </c>
      <c r="E103" s="65">
        <v>124.791446366738</v>
      </c>
      <c r="F103" s="65">
        <v>124.47716138708699</v>
      </c>
      <c r="G103" s="65">
        <v>129.78997450279499</v>
      </c>
      <c r="H103" s="65">
        <v>130.055991066019</v>
      </c>
      <c r="I103" s="65">
        <v>134.74066450191199</v>
      </c>
      <c r="J103" s="65">
        <v>137.61711418612501</v>
      </c>
      <c r="K103" s="65">
        <v>128.35857411485401</v>
      </c>
      <c r="L103" s="65">
        <v>128.08987284220501</v>
      </c>
      <c r="M103" s="65">
        <v>128.836150485312</v>
      </c>
      <c r="N103" s="65">
        <v>128.29603437949501</v>
      </c>
      <c r="O103" s="65">
        <v>122.008285659053</v>
      </c>
      <c r="P103" s="65">
        <v>119.814646955233</v>
      </c>
      <c r="Q103" s="65">
        <v>107.70372563538599</v>
      </c>
      <c r="R103" s="65">
        <v>86.061566602585799</v>
      </c>
      <c r="S103" s="65">
        <v>79.264948528014898</v>
      </c>
      <c r="T103" s="65">
        <v>70.902756082959499</v>
      </c>
      <c r="U103" s="65">
        <v>72.874590426970698</v>
      </c>
    </row>
    <row r="104" spans="1:21" ht="12.75" customHeight="1" x14ac:dyDescent="0.25">
      <c r="A104" s="50" t="s">
        <v>100</v>
      </c>
      <c r="B104" s="28" t="s">
        <v>100</v>
      </c>
      <c r="C104" s="65" t="s">
        <v>165</v>
      </c>
      <c r="D104" s="65" t="s">
        <v>165</v>
      </c>
      <c r="E104" s="65">
        <v>219.89734999999999</v>
      </c>
      <c r="F104" s="65" t="s">
        <v>165</v>
      </c>
      <c r="G104" s="65" t="s">
        <v>165</v>
      </c>
      <c r="H104" s="65" t="s">
        <v>165</v>
      </c>
      <c r="I104" s="65">
        <v>237.175894581645</v>
      </c>
      <c r="J104" s="65" t="s">
        <v>165</v>
      </c>
      <c r="K104" s="65" t="s">
        <v>165</v>
      </c>
      <c r="L104" s="65">
        <v>209.30442506942401</v>
      </c>
      <c r="M104" s="65">
        <v>202.060333262477</v>
      </c>
      <c r="N104" s="65">
        <v>203.62924203233001</v>
      </c>
      <c r="O104" s="65">
        <v>201.72524520459501</v>
      </c>
      <c r="P104" s="65">
        <v>201.986824472661</v>
      </c>
      <c r="Q104" s="65">
        <v>197.109190316427</v>
      </c>
      <c r="R104" s="65">
        <v>185.39908343988901</v>
      </c>
      <c r="S104" s="65">
        <v>187.28858113500999</v>
      </c>
      <c r="T104" s="65" t="s">
        <v>122</v>
      </c>
      <c r="U104" s="65" t="s">
        <v>122</v>
      </c>
    </row>
    <row r="105" spans="1:21" ht="12.75" customHeight="1" x14ac:dyDescent="0.25">
      <c r="A105" s="50" t="s">
        <v>16</v>
      </c>
      <c r="B105" s="28" t="s">
        <v>16</v>
      </c>
      <c r="C105" s="65">
        <v>2067.5480450826499</v>
      </c>
      <c r="D105" s="65">
        <v>1910.3273205620601</v>
      </c>
      <c r="E105" s="65">
        <v>1838.9024787813901</v>
      </c>
      <c r="F105" s="65">
        <v>1770.6918654390799</v>
      </c>
      <c r="G105" s="65">
        <v>1660.5073184364101</v>
      </c>
      <c r="H105" s="65">
        <v>1553.93278058993</v>
      </c>
      <c r="I105" s="65">
        <v>1453.1759994537699</v>
      </c>
      <c r="J105" s="65">
        <v>1421.1940331564199</v>
      </c>
      <c r="K105" s="65">
        <v>1360.3249399248</v>
      </c>
      <c r="L105" s="65">
        <v>1346.4278151739099</v>
      </c>
      <c r="M105" s="65">
        <v>1298.6123321761199</v>
      </c>
      <c r="N105" s="65">
        <v>1229.2289875286999</v>
      </c>
      <c r="O105" s="65">
        <v>1170.99644697947</v>
      </c>
      <c r="P105" s="65">
        <v>1157.3134125848001</v>
      </c>
      <c r="Q105" s="65">
        <v>1057.9524623049299</v>
      </c>
      <c r="R105" s="65">
        <v>990.32335216854199</v>
      </c>
      <c r="S105" s="65">
        <v>964.85126155231899</v>
      </c>
      <c r="T105" s="65">
        <v>946.80514387268499</v>
      </c>
      <c r="U105" s="65">
        <v>881.52190877468604</v>
      </c>
    </row>
    <row r="106" spans="1:21" ht="12.75" customHeight="1" x14ac:dyDescent="0.25">
      <c r="A106" s="51" t="s">
        <v>53</v>
      </c>
      <c r="B106" s="49" t="s">
        <v>53</v>
      </c>
      <c r="C106" s="65" t="s">
        <v>165</v>
      </c>
      <c r="D106" s="65" t="s">
        <v>165</v>
      </c>
      <c r="E106" s="65" t="s">
        <v>165</v>
      </c>
      <c r="F106" s="65" t="s">
        <v>165</v>
      </c>
      <c r="G106" s="65" t="s">
        <v>165</v>
      </c>
      <c r="H106" s="65" t="s">
        <v>165</v>
      </c>
      <c r="I106" s="65" t="s">
        <v>165</v>
      </c>
      <c r="J106" s="65" t="s">
        <v>165</v>
      </c>
      <c r="K106" s="65" t="s">
        <v>165</v>
      </c>
      <c r="L106" s="65" t="s">
        <v>165</v>
      </c>
      <c r="M106" s="65" t="s">
        <v>165</v>
      </c>
      <c r="N106" s="65" t="s">
        <v>165</v>
      </c>
      <c r="O106" s="65" t="s">
        <v>165</v>
      </c>
      <c r="P106" s="65" t="s">
        <v>165</v>
      </c>
      <c r="Q106" s="65" t="s">
        <v>165</v>
      </c>
      <c r="R106" s="65" t="s">
        <v>165</v>
      </c>
      <c r="S106" s="65" t="s">
        <v>165</v>
      </c>
      <c r="T106" s="65" t="s">
        <v>165</v>
      </c>
      <c r="U106" s="65" t="s">
        <v>165</v>
      </c>
    </row>
    <row r="107" spans="1:21" ht="12.75" customHeight="1" x14ac:dyDescent="0.25">
      <c r="A107" s="50" t="s">
        <v>17</v>
      </c>
      <c r="B107" s="28" t="s">
        <v>17</v>
      </c>
      <c r="C107" s="65">
        <v>2042.7516680757701</v>
      </c>
      <c r="D107" s="65">
        <v>2146.8435906503801</v>
      </c>
      <c r="E107" s="65">
        <v>2142.2339348268201</v>
      </c>
      <c r="F107" s="65">
        <v>2161.1499413002698</v>
      </c>
      <c r="G107" s="65">
        <v>2058.87368683365</v>
      </c>
      <c r="H107" s="65">
        <v>2100.0439598876001</v>
      </c>
      <c r="I107" s="65">
        <v>2117.0822469449899</v>
      </c>
      <c r="J107" s="65">
        <v>2096.7512912946599</v>
      </c>
      <c r="K107" s="65">
        <v>2151.5392280291799</v>
      </c>
      <c r="L107" s="65">
        <v>2133.9067867624199</v>
      </c>
      <c r="M107" s="65">
        <v>2063.3856991760599</v>
      </c>
      <c r="N107" s="65">
        <v>2039.59601124343</v>
      </c>
      <c r="O107" s="65">
        <v>2014.33244698367</v>
      </c>
      <c r="P107" s="65">
        <v>1957.29486181273</v>
      </c>
      <c r="Q107" s="65">
        <v>1870.6401075803101</v>
      </c>
      <c r="R107" s="65">
        <v>1778.3856298416599</v>
      </c>
      <c r="S107" s="65">
        <v>1730.29656922607</v>
      </c>
      <c r="T107" s="65">
        <v>1675.29205938983</v>
      </c>
      <c r="U107" s="65">
        <v>1626.9521248302699</v>
      </c>
    </row>
    <row r="108" spans="1:21" ht="12.75" customHeight="1" x14ac:dyDescent="0.25">
      <c r="A108" s="50" t="s">
        <v>101</v>
      </c>
      <c r="B108" s="29" t="s">
        <v>101</v>
      </c>
      <c r="C108" s="66" t="s">
        <v>165</v>
      </c>
      <c r="D108" s="66" t="s">
        <v>165</v>
      </c>
      <c r="E108" s="66" t="s">
        <v>165</v>
      </c>
      <c r="F108" s="66" t="s">
        <v>165</v>
      </c>
      <c r="G108" s="66" t="s">
        <v>165</v>
      </c>
      <c r="H108" s="66" t="s">
        <v>165</v>
      </c>
      <c r="I108" s="66">
        <v>75.562200000000004</v>
      </c>
      <c r="J108" s="66" t="s">
        <v>165</v>
      </c>
      <c r="K108" s="66" t="s">
        <v>165</v>
      </c>
      <c r="L108" s="66" t="s">
        <v>165</v>
      </c>
      <c r="M108" s="66" t="s">
        <v>165</v>
      </c>
      <c r="N108" s="66" t="s">
        <v>165</v>
      </c>
      <c r="O108" s="66">
        <v>116</v>
      </c>
      <c r="P108" s="66" t="s">
        <v>165</v>
      </c>
      <c r="Q108" s="66" t="s">
        <v>165</v>
      </c>
      <c r="R108" s="66" t="s">
        <v>165</v>
      </c>
      <c r="S108" s="66" t="s">
        <v>165</v>
      </c>
      <c r="T108" s="66" t="s">
        <v>165</v>
      </c>
      <c r="U108" s="66" t="s">
        <v>165</v>
      </c>
    </row>
    <row r="109" spans="1:21" ht="12.75" customHeight="1" x14ac:dyDescent="0.25">
      <c r="A109" s="50" t="s">
        <v>134</v>
      </c>
      <c r="B109" s="29" t="s">
        <v>134</v>
      </c>
      <c r="C109" s="66">
        <v>675.02696997704595</v>
      </c>
      <c r="D109" s="66">
        <v>425.78111987621401</v>
      </c>
      <c r="E109" s="66">
        <v>388.46146056786398</v>
      </c>
      <c r="F109" s="66">
        <v>366.34511433491099</v>
      </c>
      <c r="G109" s="66">
        <v>354.50092972184098</v>
      </c>
      <c r="H109" s="66">
        <v>255.72972359283801</v>
      </c>
      <c r="I109" s="66">
        <v>293.24109686960003</v>
      </c>
      <c r="J109" s="66">
        <v>302.99425032238702</v>
      </c>
      <c r="K109" s="66">
        <v>320.88392914088001</v>
      </c>
      <c r="L109" s="66">
        <v>354.76399280679698</v>
      </c>
      <c r="M109" s="66">
        <v>389.39140894627599</v>
      </c>
      <c r="N109" s="66">
        <v>409.92710993918001</v>
      </c>
      <c r="O109" s="66">
        <v>465.73145103988202</v>
      </c>
      <c r="P109" s="66">
        <v>467.33004966834301</v>
      </c>
      <c r="Q109" s="66">
        <v>406.54627491992102</v>
      </c>
      <c r="R109" s="66">
        <v>448.91856174127798</v>
      </c>
      <c r="S109" s="66">
        <v>494.71243593217503</v>
      </c>
      <c r="T109" s="66">
        <v>490.105774978402</v>
      </c>
      <c r="U109" s="66">
        <v>500.26406679182099</v>
      </c>
    </row>
    <row r="110" spans="1:21" ht="12.75" customHeight="1" x14ac:dyDescent="0.25">
      <c r="A110" s="50" t="s">
        <v>102</v>
      </c>
      <c r="B110" s="29" t="s">
        <v>102</v>
      </c>
      <c r="C110" s="66" t="s">
        <v>165</v>
      </c>
      <c r="D110" s="66" t="s">
        <v>165</v>
      </c>
      <c r="E110" s="66" t="s">
        <v>165</v>
      </c>
      <c r="F110" s="66" t="s">
        <v>165</v>
      </c>
      <c r="G110" s="66" t="s">
        <v>165</v>
      </c>
      <c r="H110" s="66" t="s">
        <v>165</v>
      </c>
      <c r="I110" s="66" t="s">
        <v>165</v>
      </c>
      <c r="J110" s="66" t="s">
        <v>165</v>
      </c>
      <c r="K110" s="66" t="s">
        <v>165</v>
      </c>
      <c r="L110" s="66" t="s">
        <v>165</v>
      </c>
      <c r="M110" s="66" t="s">
        <v>165</v>
      </c>
      <c r="N110" s="66" t="s">
        <v>165</v>
      </c>
      <c r="O110" s="66" t="s">
        <v>165</v>
      </c>
      <c r="P110" s="66" t="s">
        <v>165</v>
      </c>
      <c r="Q110" s="66" t="s">
        <v>165</v>
      </c>
      <c r="R110" s="66" t="s">
        <v>165</v>
      </c>
      <c r="S110" s="66" t="s">
        <v>165</v>
      </c>
      <c r="T110" s="66" t="s">
        <v>165</v>
      </c>
      <c r="U110" s="66" t="s">
        <v>165</v>
      </c>
    </row>
    <row r="111" spans="1:21" ht="12.75" customHeight="1" x14ac:dyDescent="0.25">
      <c r="A111" s="50" t="s">
        <v>18</v>
      </c>
      <c r="B111" s="29" t="s">
        <v>18</v>
      </c>
      <c r="C111" s="67">
        <v>117.033</v>
      </c>
      <c r="D111" s="67">
        <v>52.606999999999999</v>
      </c>
      <c r="E111" s="67">
        <v>60.613</v>
      </c>
      <c r="F111" s="67">
        <v>59.616999999999997</v>
      </c>
      <c r="G111" s="67">
        <v>60.597000000000001</v>
      </c>
      <c r="H111" s="67">
        <v>59.73</v>
      </c>
      <c r="I111" s="67">
        <v>60.759</v>
      </c>
      <c r="J111" s="67">
        <v>58.631</v>
      </c>
      <c r="K111" s="67">
        <v>60.170999999999999</v>
      </c>
      <c r="L111" s="67">
        <v>61.695</v>
      </c>
      <c r="M111" s="67">
        <v>65.024000000000001</v>
      </c>
      <c r="N111" s="67">
        <v>64.921999999999997</v>
      </c>
      <c r="O111" s="67" t="s">
        <v>165</v>
      </c>
      <c r="P111" s="67" t="s">
        <v>165</v>
      </c>
      <c r="Q111" s="67" t="s">
        <v>165</v>
      </c>
      <c r="R111" s="67" t="s">
        <v>165</v>
      </c>
      <c r="S111" s="67" t="s">
        <v>165</v>
      </c>
      <c r="T111" s="67" t="s">
        <v>165</v>
      </c>
      <c r="U111" s="67" t="s">
        <v>165</v>
      </c>
    </row>
    <row r="112" spans="1:21" ht="12.75" customHeight="1" x14ac:dyDescent="0.25">
      <c r="A112" s="50" t="s">
        <v>177</v>
      </c>
      <c r="B112" s="29" t="s">
        <v>177</v>
      </c>
      <c r="C112" s="67">
        <v>11.48</v>
      </c>
      <c r="D112" s="67" t="s">
        <v>165</v>
      </c>
      <c r="E112" s="67" t="s">
        <v>165</v>
      </c>
      <c r="F112" s="67" t="s">
        <v>165</v>
      </c>
      <c r="G112" s="67" t="s">
        <v>165</v>
      </c>
      <c r="H112" s="67" t="s">
        <v>165</v>
      </c>
      <c r="I112" s="67">
        <v>20.84</v>
      </c>
      <c r="J112" s="67" t="s">
        <v>165</v>
      </c>
      <c r="K112" s="67" t="s">
        <v>165</v>
      </c>
      <c r="L112" s="67" t="s">
        <v>165</v>
      </c>
      <c r="M112" s="67" t="s">
        <v>165</v>
      </c>
      <c r="N112" s="67" t="s">
        <v>165</v>
      </c>
      <c r="O112" s="67" t="s">
        <v>165</v>
      </c>
      <c r="P112" s="67" t="s">
        <v>165</v>
      </c>
      <c r="Q112" s="67" t="s">
        <v>165</v>
      </c>
      <c r="R112" s="67" t="s">
        <v>165</v>
      </c>
      <c r="S112" s="67" t="s">
        <v>165</v>
      </c>
      <c r="T112" s="67" t="s">
        <v>165</v>
      </c>
      <c r="U112" s="67" t="s">
        <v>165</v>
      </c>
    </row>
    <row r="113" spans="1:21" ht="12.75" customHeight="1" x14ac:dyDescent="0.25">
      <c r="A113" s="50" t="s">
        <v>19</v>
      </c>
      <c r="B113" s="63" t="s">
        <v>19</v>
      </c>
      <c r="C113" s="68">
        <v>83.506493294195707</v>
      </c>
      <c r="D113" s="68">
        <v>48.629420535809203</v>
      </c>
      <c r="E113" s="68">
        <v>47.895042494363899</v>
      </c>
      <c r="F113" s="68">
        <v>46.385014599481302</v>
      </c>
      <c r="G113" s="68">
        <v>42.923893012213199</v>
      </c>
      <c r="H113" s="68">
        <v>41.703396480330198</v>
      </c>
      <c r="I113" s="68">
        <v>40.575401375789497</v>
      </c>
      <c r="J113" s="68">
        <v>43.323225696808102</v>
      </c>
      <c r="K113" s="68">
        <v>42.220896620737904</v>
      </c>
      <c r="L113" s="68">
        <v>43.383630251807197</v>
      </c>
      <c r="M113" s="68">
        <v>42.623214928814797</v>
      </c>
      <c r="N113" s="68">
        <v>41.182064224356999</v>
      </c>
      <c r="O113" s="68">
        <v>41.693881886217802</v>
      </c>
      <c r="P113" s="68">
        <v>41.451031026250902</v>
      </c>
      <c r="Q113" s="68">
        <v>37.2817152476809</v>
      </c>
      <c r="R113" s="68">
        <v>33.8106594635696</v>
      </c>
      <c r="S113" s="68">
        <v>35.908787754195799</v>
      </c>
      <c r="T113" s="68">
        <v>31.074239809394999</v>
      </c>
      <c r="U113" s="68">
        <v>34.871393567512698</v>
      </c>
    </row>
    <row r="114" spans="1:21" ht="12.75" customHeight="1" x14ac:dyDescent="0.25">
      <c r="A114" s="50" t="s">
        <v>54</v>
      </c>
      <c r="B114" s="64" t="s">
        <v>54</v>
      </c>
      <c r="C114" s="68" t="s">
        <v>165</v>
      </c>
      <c r="D114" s="68" t="s">
        <v>165</v>
      </c>
      <c r="E114" s="68" t="s">
        <v>165</v>
      </c>
      <c r="F114" s="68" t="s">
        <v>165</v>
      </c>
      <c r="G114" s="68" t="s">
        <v>165</v>
      </c>
      <c r="H114" s="68" t="s">
        <v>165</v>
      </c>
      <c r="I114" s="68">
        <v>58.7</v>
      </c>
      <c r="J114" s="68" t="s">
        <v>165</v>
      </c>
      <c r="K114" s="68" t="s">
        <v>165</v>
      </c>
      <c r="L114" s="68" t="s">
        <v>165</v>
      </c>
      <c r="M114" s="68" t="s">
        <v>165</v>
      </c>
      <c r="N114" s="68" t="s">
        <v>165</v>
      </c>
      <c r="O114" s="68" t="s">
        <v>165</v>
      </c>
      <c r="P114" s="68" t="s">
        <v>165</v>
      </c>
      <c r="Q114" s="68" t="s">
        <v>165</v>
      </c>
      <c r="R114" s="68" t="s">
        <v>165</v>
      </c>
      <c r="S114" s="68" t="s">
        <v>165</v>
      </c>
      <c r="T114" s="68" t="s">
        <v>165</v>
      </c>
      <c r="U114" s="68" t="s">
        <v>165</v>
      </c>
    </row>
    <row r="115" spans="1:21" ht="12.75" customHeight="1" x14ac:dyDescent="0.25">
      <c r="A115" s="51" t="s">
        <v>188</v>
      </c>
      <c r="B115" s="63" t="s">
        <v>124</v>
      </c>
      <c r="C115" s="68" t="s">
        <v>165</v>
      </c>
      <c r="D115" s="68" t="s">
        <v>165</v>
      </c>
      <c r="E115" s="68" t="s">
        <v>165</v>
      </c>
      <c r="F115" s="68" t="s">
        <v>165</v>
      </c>
      <c r="G115" s="68">
        <v>5.05</v>
      </c>
      <c r="H115" s="68" t="s">
        <v>165</v>
      </c>
      <c r="I115" s="68" t="s">
        <v>165</v>
      </c>
      <c r="J115" s="68" t="s">
        <v>165</v>
      </c>
      <c r="K115" s="68" t="s">
        <v>165</v>
      </c>
      <c r="L115" s="68" t="s">
        <v>165</v>
      </c>
      <c r="M115" s="68" t="s">
        <v>165</v>
      </c>
      <c r="N115" s="68" t="s">
        <v>165</v>
      </c>
      <c r="O115" s="68" t="s">
        <v>165</v>
      </c>
      <c r="P115" s="68" t="s">
        <v>165</v>
      </c>
      <c r="Q115" s="68" t="s">
        <v>165</v>
      </c>
      <c r="R115" s="68" t="s">
        <v>165</v>
      </c>
      <c r="S115" s="68" t="s">
        <v>165</v>
      </c>
      <c r="T115" s="68" t="s">
        <v>165</v>
      </c>
      <c r="U115" s="68" t="s">
        <v>165</v>
      </c>
    </row>
    <row r="116" spans="1:21" ht="12.75" customHeight="1" x14ac:dyDescent="0.25">
      <c r="A116" s="50" t="s">
        <v>158</v>
      </c>
      <c r="B116" s="63" t="s">
        <v>158</v>
      </c>
      <c r="C116" s="69" t="s">
        <v>165</v>
      </c>
      <c r="D116" s="69" t="s">
        <v>165</v>
      </c>
      <c r="E116" s="69" t="s">
        <v>165</v>
      </c>
      <c r="F116" s="69" t="s">
        <v>165</v>
      </c>
      <c r="G116" s="69" t="s">
        <v>165</v>
      </c>
      <c r="H116" s="69" t="s">
        <v>165</v>
      </c>
      <c r="I116" s="69">
        <v>1</v>
      </c>
      <c r="J116" s="69" t="s">
        <v>165</v>
      </c>
      <c r="K116" s="69" t="s">
        <v>165</v>
      </c>
      <c r="L116" s="69" t="s">
        <v>165</v>
      </c>
      <c r="M116" s="69" t="s">
        <v>165</v>
      </c>
      <c r="N116" s="69" t="s">
        <v>165</v>
      </c>
      <c r="O116" s="69" t="s">
        <v>165</v>
      </c>
      <c r="P116" s="69" t="s">
        <v>165</v>
      </c>
      <c r="Q116" s="69" t="s">
        <v>165</v>
      </c>
      <c r="R116" s="69" t="s">
        <v>165</v>
      </c>
      <c r="S116" s="69" t="s">
        <v>165</v>
      </c>
      <c r="T116" s="69" t="s">
        <v>165</v>
      </c>
      <c r="U116" s="69" t="s">
        <v>165</v>
      </c>
    </row>
    <row r="117" spans="1:21" ht="12.75" customHeight="1" x14ac:dyDescent="0.25">
      <c r="A117" s="50" t="s">
        <v>20</v>
      </c>
      <c r="B117" s="63" t="s">
        <v>20</v>
      </c>
      <c r="C117" s="69">
        <v>162.62428234064501</v>
      </c>
      <c r="D117" s="69">
        <v>79.850769488295995</v>
      </c>
      <c r="E117" s="69">
        <v>80.684335420001702</v>
      </c>
      <c r="F117" s="69">
        <v>78.836618120526197</v>
      </c>
      <c r="G117" s="69">
        <v>79.966177233831701</v>
      </c>
      <c r="H117" s="69">
        <v>67.815835527017398</v>
      </c>
      <c r="I117" s="69">
        <v>60.164068371510197</v>
      </c>
      <c r="J117" s="69">
        <v>62.065504828577403</v>
      </c>
      <c r="K117" s="69">
        <v>61.633094627773097</v>
      </c>
      <c r="L117" s="69">
        <v>61.2639763207142</v>
      </c>
      <c r="M117" s="69">
        <v>63.167027003776703</v>
      </c>
      <c r="N117" s="69">
        <v>64.379280011416199</v>
      </c>
      <c r="O117" s="69">
        <v>66.250103529388397</v>
      </c>
      <c r="P117" s="69">
        <v>63.812645461182797</v>
      </c>
      <c r="Q117" s="69">
        <v>64.962534778725896</v>
      </c>
      <c r="R117" s="69">
        <v>58.620782034019498</v>
      </c>
      <c r="S117" s="69">
        <v>61.485448560417503</v>
      </c>
      <c r="T117" s="69">
        <v>57.024135100635199</v>
      </c>
      <c r="U117" s="69">
        <v>59.531692308580801</v>
      </c>
    </row>
    <row r="118" spans="1:21" ht="12.75" customHeight="1" x14ac:dyDescent="0.25">
      <c r="A118" s="50" t="s">
        <v>55</v>
      </c>
      <c r="B118" s="29" t="s">
        <v>55</v>
      </c>
      <c r="C118" s="66">
        <v>0.16</v>
      </c>
      <c r="D118" s="66">
        <v>0.47</v>
      </c>
      <c r="E118" s="66">
        <v>0.78</v>
      </c>
      <c r="F118" s="66">
        <v>0.64</v>
      </c>
      <c r="G118" s="66">
        <v>0.89</v>
      </c>
      <c r="H118" s="66">
        <v>0.88</v>
      </c>
      <c r="I118" s="66">
        <v>0.87</v>
      </c>
      <c r="J118" s="66">
        <v>0.92</v>
      </c>
      <c r="K118" s="66">
        <v>0.93</v>
      </c>
      <c r="L118" s="66">
        <v>0.9</v>
      </c>
      <c r="M118" s="66">
        <v>0.44</v>
      </c>
      <c r="N118" s="66">
        <v>0.44</v>
      </c>
      <c r="O118" s="66" t="s">
        <v>122</v>
      </c>
      <c r="P118" s="66" t="s">
        <v>122</v>
      </c>
      <c r="Q118" s="66" t="s">
        <v>122</v>
      </c>
      <c r="R118" s="66" t="s">
        <v>122</v>
      </c>
      <c r="S118" s="66" t="s">
        <v>122</v>
      </c>
      <c r="T118" s="66" t="s">
        <v>122</v>
      </c>
      <c r="U118" s="66" t="s">
        <v>122</v>
      </c>
    </row>
    <row r="119" spans="1:21" ht="12.75" customHeight="1" x14ac:dyDescent="0.25">
      <c r="A119" s="50" t="s">
        <v>56</v>
      </c>
      <c r="B119" s="29" t="s">
        <v>56</v>
      </c>
      <c r="C119" s="67" t="s">
        <v>165</v>
      </c>
      <c r="D119" s="67" t="s">
        <v>165</v>
      </c>
      <c r="E119" s="67" t="s">
        <v>165</v>
      </c>
      <c r="F119" s="67" t="s">
        <v>165</v>
      </c>
      <c r="G119" s="67" t="s">
        <v>165</v>
      </c>
      <c r="H119" s="66" t="s">
        <v>165</v>
      </c>
      <c r="I119" s="66">
        <v>27.64</v>
      </c>
      <c r="J119" s="66" t="s">
        <v>165</v>
      </c>
      <c r="K119" s="66" t="s">
        <v>165</v>
      </c>
      <c r="L119" s="66" t="s">
        <v>165</v>
      </c>
      <c r="M119" s="66" t="s">
        <v>165</v>
      </c>
      <c r="N119" s="66" t="s">
        <v>165</v>
      </c>
      <c r="O119" s="66" t="s">
        <v>165</v>
      </c>
      <c r="P119" s="67" t="s">
        <v>165</v>
      </c>
      <c r="Q119" s="67" t="s">
        <v>165</v>
      </c>
      <c r="R119" s="67" t="s">
        <v>165</v>
      </c>
      <c r="S119" s="67" t="s">
        <v>165</v>
      </c>
      <c r="T119" s="67" t="s">
        <v>165</v>
      </c>
      <c r="U119" s="67" t="s">
        <v>165</v>
      </c>
    </row>
    <row r="120" spans="1:21" ht="12.75" customHeight="1" x14ac:dyDescent="0.25">
      <c r="A120" s="50" t="s">
        <v>103</v>
      </c>
      <c r="B120" s="29" t="s">
        <v>103</v>
      </c>
      <c r="C120" s="67">
        <v>28.91</v>
      </c>
      <c r="D120" s="67" t="s">
        <v>165</v>
      </c>
      <c r="E120" s="67" t="s">
        <v>165</v>
      </c>
      <c r="F120" s="67" t="s">
        <v>165</v>
      </c>
      <c r="G120" s="66" t="s">
        <v>165</v>
      </c>
      <c r="H120" s="67" t="s">
        <v>165</v>
      </c>
      <c r="I120" s="67" t="s">
        <v>165</v>
      </c>
      <c r="J120" s="67" t="s">
        <v>165</v>
      </c>
      <c r="K120" s="67" t="s">
        <v>165</v>
      </c>
      <c r="L120" s="67" t="s">
        <v>165</v>
      </c>
      <c r="M120" s="67" t="s">
        <v>165</v>
      </c>
      <c r="N120" s="67" t="s">
        <v>165</v>
      </c>
      <c r="O120" s="67" t="s">
        <v>165</v>
      </c>
      <c r="P120" s="67" t="s">
        <v>165</v>
      </c>
      <c r="Q120" s="67" t="s">
        <v>165</v>
      </c>
      <c r="R120" s="67" t="s">
        <v>165</v>
      </c>
      <c r="S120" s="67" t="s">
        <v>165</v>
      </c>
      <c r="T120" s="67" t="s">
        <v>165</v>
      </c>
      <c r="U120" s="67" t="s">
        <v>165</v>
      </c>
    </row>
    <row r="121" spans="1:21" ht="12.75" customHeight="1" x14ac:dyDescent="0.25">
      <c r="A121" s="50" t="s">
        <v>57</v>
      </c>
      <c r="B121" s="29" t="s">
        <v>57</v>
      </c>
      <c r="C121" s="67" t="s">
        <v>165</v>
      </c>
      <c r="D121" s="67">
        <v>22.933499999999999</v>
      </c>
      <c r="E121" s="67" t="s">
        <v>165</v>
      </c>
      <c r="F121" s="67" t="s">
        <v>165</v>
      </c>
      <c r="G121" s="67" t="s">
        <v>165</v>
      </c>
      <c r="H121" s="67" t="s">
        <v>165</v>
      </c>
      <c r="I121" s="67">
        <v>42.54</v>
      </c>
      <c r="J121" s="67" t="s">
        <v>165</v>
      </c>
      <c r="K121" s="67" t="s">
        <v>165</v>
      </c>
      <c r="L121" s="67" t="s">
        <v>165</v>
      </c>
      <c r="M121" s="67" t="s">
        <v>165</v>
      </c>
      <c r="N121" s="67" t="s">
        <v>165</v>
      </c>
      <c r="O121" s="67" t="s">
        <v>165</v>
      </c>
      <c r="P121" s="67" t="s">
        <v>165</v>
      </c>
      <c r="Q121" s="67" t="s">
        <v>165</v>
      </c>
      <c r="R121" s="67" t="s">
        <v>165</v>
      </c>
      <c r="S121" s="67" t="s">
        <v>165</v>
      </c>
      <c r="T121" s="67" t="s">
        <v>165</v>
      </c>
      <c r="U121" s="67" t="s">
        <v>165</v>
      </c>
    </row>
    <row r="122" spans="1:21" ht="12.75" customHeight="1" x14ac:dyDescent="0.25">
      <c r="A122" s="50" t="s">
        <v>58</v>
      </c>
      <c r="B122" s="29" t="s">
        <v>58</v>
      </c>
      <c r="C122" s="67">
        <v>7.5513294041494703</v>
      </c>
      <c r="D122" s="67">
        <v>8.8482931327647094</v>
      </c>
      <c r="E122" s="67">
        <v>9.1027825965657101</v>
      </c>
      <c r="F122" s="67">
        <v>9.1478806376622295</v>
      </c>
      <c r="G122" s="67">
        <v>9.2233943620653491</v>
      </c>
      <c r="H122" s="67">
        <v>9.5518624511936192</v>
      </c>
      <c r="I122" s="67">
        <v>8.3801207025508209</v>
      </c>
      <c r="J122" s="67">
        <v>9.1141090422439692</v>
      </c>
      <c r="K122" s="67">
        <v>9.2164960483335605</v>
      </c>
      <c r="L122" s="67">
        <v>9.4726824382059203</v>
      </c>
      <c r="M122" s="67">
        <v>9.0453673605613396</v>
      </c>
      <c r="N122" s="67">
        <v>9.8319339350963908</v>
      </c>
      <c r="O122" s="67">
        <v>9.2013376595501501</v>
      </c>
      <c r="P122" s="67">
        <v>9.7423847206951102</v>
      </c>
      <c r="Q122" s="67">
        <v>9.5819325189871698</v>
      </c>
      <c r="R122" s="67">
        <v>9.2959719051421192</v>
      </c>
      <c r="S122" s="67">
        <v>9.3067815920963906</v>
      </c>
      <c r="T122" s="67">
        <v>9.1183802099937203</v>
      </c>
      <c r="U122" s="67">
        <v>8.8633440372396297</v>
      </c>
    </row>
    <row r="123" spans="1:21" ht="12.75" customHeight="1" x14ac:dyDescent="0.25">
      <c r="A123" s="50" t="s">
        <v>59</v>
      </c>
      <c r="B123" s="63" t="s">
        <v>59</v>
      </c>
      <c r="C123" s="68" t="s">
        <v>165</v>
      </c>
      <c r="D123" s="68">
        <v>6.8738799999999998</v>
      </c>
      <c r="E123" s="68" t="s">
        <v>165</v>
      </c>
      <c r="F123" s="68" t="s">
        <v>165</v>
      </c>
      <c r="G123" s="68" t="s">
        <v>165</v>
      </c>
      <c r="H123" s="68" t="s">
        <v>165</v>
      </c>
      <c r="I123" s="68">
        <v>10.314299999999999</v>
      </c>
      <c r="J123" s="68" t="s">
        <v>165</v>
      </c>
      <c r="K123" s="68" t="s">
        <v>165</v>
      </c>
      <c r="L123" s="68" t="s">
        <v>165</v>
      </c>
      <c r="M123" s="68" t="s">
        <v>165</v>
      </c>
      <c r="N123" s="68" t="s">
        <v>165</v>
      </c>
      <c r="O123" s="68" t="s">
        <v>165</v>
      </c>
      <c r="P123" s="68" t="s">
        <v>165</v>
      </c>
      <c r="Q123" s="68" t="s">
        <v>165</v>
      </c>
      <c r="R123" s="68" t="s">
        <v>165</v>
      </c>
      <c r="S123" s="68" t="s">
        <v>165</v>
      </c>
      <c r="T123" s="68" t="s">
        <v>165</v>
      </c>
      <c r="U123" s="68" t="s">
        <v>165</v>
      </c>
    </row>
    <row r="124" spans="1:21" ht="12.75" customHeight="1" x14ac:dyDescent="0.25">
      <c r="A124" s="50" t="s">
        <v>135</v>
      </c>
      <c r="B124" s="64" t="s">
        <v>135</v>
      </c>
      <c r="C124" s="68" t="s">
        <v>165</v>
      </c>
      <c r="D124" s="68">
        <v>10.18</v>
      </c>
      <c r="E124" s="68" t="s">
        <v>165</v>
      </c>
      <c r="F124" s="68" t="s">
        <v>165</v>
      </c>
      <c r="G124" s="68" t="s">
        <v>165</v>
      </c>
      <c r="H124" s="68" t="s">
        <v>165</v>
      </c>
      <c r="I124" s="68">
        <v>13.5565</v>
      </c>
      <c r="J124" s="68">
        <v>13.464</v>
      </c>
      <c r="K124" s="68">
        <v>13.7522</v>
      </c>
      <c r="L124" s="68">
        <v>14.286300000000001</v>
      </c>
      <c r="M124" s="68">
        <v>13.950799999999999</v>
      </c>
      <c r="N124" s="68">
        <v>13.6891</v>
      </c>
      <c r="O124" s="68">
        <v>15.146599999999999</v>
      </c>
      <c r="P124" s="68" t="s">
        <v>165</v>
      </c>
      <c r="Q124" s="68" t="s">
        <v>165</v>
      </c>
      <c r="R124" s="68" t="s">
        <v>165</v>
      </c>
      <c r="S124" s="68" t="s">
        <v>165</v>
      </c>
      <c r="T124" s="68" t="s">
        <v>165</v>
      </c>
      <c r="U124" s="68" t="s">
        <v>165</v>
      </c>
    </row>
    <row r="125" spans="1:21" ht="12.75" customHeight="1" x14ac:dyDescent="0.25">
      <c r="A125" s="51" t="s">
        <v>104</v>
      </c>
      <c r="B125" s="63" t="s">
        <v>104</v>
      </c>
      <c r="C125" s="68">
        <v>1241.91626728082</v>
      </c>
      <c r="D125" s="68" t="s">
        <v>165</v>
      </c>
      <c r="E125" s="68">
        <v>1350.1334358531999</v>
      </c>
      <c r="F125" s="68" t="s">
        <v>165</v>
      </c>
      <c r="G125" s="68">
        <v>1480.0794981470401</v>
      </c>
      <c r="H125" s="68" t="s">
        <v>165</v>
      </c>
      <c r="I125" s="68">
        <v>1501.18787944885</v>
      </c>
      <c r="J125" s="68" t="s">
        <v>165</v>
      </c>
      <c r="K125" s="68">
        <v>1444.4052680229299</v>
      </c>
      <c r="L125" s="68" t="s">
        <v>165</v>
      </c>
      <c r="M125" s="68" t="s">
        <v>165</v>
      </c>
      <c r="N125" s="68" t="s">
        <v>165</v>
      </c>
      <c r="O125" s="68" t="s">
        <v>165</v>
      </c>
      <c r="P125" s="68" t="s">
        <v>165</v>
      </c>
      <c r="Q125" s="68" t="s">
        <v>165</v>
      </c>
      <c r="R125" s="68" t="s">
        <v>165</v>
      </c>
      <c r="S125" s="68" t="s">
        <v>165</v>
      </c>
      <c r="T125" s="68" t="s">
        <v>165</v>
      </c>
      <c r="U125" s="68" t="s">
        <v>165</v>
      </c>
    </row>
    <row r="126" spans="1:21" ht="16.2" customHeight="1" x14ac:dyDescent="0.25">
      <c r="A126" s="50" t="s">
        <v>178</v>
      </c>
      <c r="B126" s="63" t="s">
        <v>178</v>
      </c>
      <c r="C126" s="69" t="s">
        <v>165</v>
      </c>
      <c r="D126" s="69" t="s">
        <v>165</v>
      </c>
      <c r="E126" s="69" t="s">
        <v>165</v>
      </c>
      <c r="F126" s="69" t="s">
        <v>165</v>
      </c>
      <c r="G126" s="69" t="s">
        <v>165</v>
      </c>
      <c r="H126" s="69" t="s">
        <v>165</v>
      </c>
      <c r="I126" s="69" t="s">
        <v>165</v>
      </c>
      <c r="J126" s="69" t="s">
        <v>165</v>
      </c>
      <c r="K126" s="69" t="s">
        <v>165</v>
      </c>
      <c r="L126" s="69" t="s">
        <v>165</v>
      </c>
      <c r="M126" s="69" t="s">
        <v>165</v>
      </c>
      <c r="N126" s="69" t="s">
        <v>165</v>
      </c>
      <c r="O126" s="69" t="s">
        <v>165</v>
      </c>
      <c r="P126" s="69" t="s">
        <v>165</v>
      </c>
      <c r="Q126" s="69" t="s">
        <v>165</v>
      </c>
      <c r="R126" s="69" t="s">
        <v>165</v>
      </c>
      <c r="S126" s="69" t="s">
        <v>165</v>
      </c>
      <c r="T126" s="69" t="s">
        <v>165</v>
      </c>
      <c r="U126" s="69" t="s">
        <v>165</v>
      </c>
    </row>
    <row r="127" spans="1:21" ht="12.75" customHeight="1" x14ac:dyDescent="0.25">
      <c r="A127" s="50" t="s">
        <v>60</v>
      </c>
      <c r="B127" s="63" t="s">
        <v>60</v>
      </c>
      <c r="C127" s="69">
        <v>0.45243201538122801</v>
      </c>
      <c r="D127" s="69">
        <v>0.50447633716784002</v>
      </c>
      <c r="E127" s="69">
        <v>0.492408491283572</v>
      </c>
      <c r="F127" s="69">
        <v>0.47161794771017101</v>
      </c>
      <c r="G127" s="69">
        <v>0.44160327725067799</v>
      </c>
      <c r="H127" s="69">
        <v>0.428411083595232</v>
      </c>
      <c r="I127" s="69">
        <v>0.41085678694894001</v>
      </c>
      <c r="J127" s="69">
        <v>0.40924111135658803</v>
      </c>
      <c r="K127" s="69">
        <v>0.38703684402723898</v>
      </c>
      <c r="L127" s="69">
        <v>0.37166101040944099</v>
      </c>
      <c r="M127" s="69">
        <v>0.35524645888258899</v>
      </c>
      <c r="N127" s="69">
        <v>0.33954723786880098</v>
      </c>
      <c r="O127" s="69">
        <v>0.30711108464577502</v>
      </c>
      <c r="P127" s="69">
        <v>0.33803725864436901</v>
      </c>
      <c r="Q127" s="69">
        <v>0.325444885558274</v>
      </c>
      <c r="R127" s="69">
        <v>0.32179757823942501</v>
      </c>
      <c r="S127" s="69">
        <v>0.31260155720722499</v>
      </c>
      <c r="T127" s="69">
        <v>0.30394047187253298</v>
      </c>
      <c r="U127" s="69">
        <v>0.334060734477933</v>
      </c>
    </row>
    <row r="128" spans="1:21" ht="12.75" customHeight="1" x14ac:dyDescent="0.25">
      <c r="A128" s="50" t="s">
        <v>105</v>
      </c>
      <c r="B128" s="29" t="s">
        <v>105</v>
      </c>
      <c r="C128" s="66">
        <v>2.2999999999999998</v>
      </c>
      <c r="D128" s="66">
        <v>2.7</v>
      </c>
      <c r="E128" s="66">
        <v>2.9</v>
      </c>
      <c r="F128" s="66">
        <v>2.96</v>
      </c>
      <c r="G128" s="66">
        <v>2.98</v>
      </c>
      <c r="H128" s="66" t="s">
        <v>165</v>
      </c>
      <c r="I128" s="66" t="s">
        <v>165</v>
      </c>
      <c r="J128" s="66" t="s">
        <v>165</v>
      </c>
      <c r="K128" s="66" t="s">
        <v>165</v>
      </c>
      <c r="L128" s="66" t="s">
        <v>165</v>
      </c>
      <c r="M128" s="66" t="s">
        <v>165</v>
      </c>
      <c r="N128" s="66" t="s">
        <v>165</v>
      </c>
      <c r="O128" s="66" t="s">
        <v>165</v>
      </c>
      <c r="P128" s="66" t="s">
        <v>165</v>
      </c>
      <c r="Q128" s="66" t="s">
        <v>165</v>
      </c>
      <c r="R128" s="66" t="s">
        <v>165</v>
      </c>
      <c r="S128" s="66" t="s">
        <v>165</v>
      </c>
      <c r="T128" s="66" t="s">
        <v>165</v>
      </c>
      <c r="U128" s="66" t="s">
        <v>165</v>
      </c>
    </row>
    <row r="129" spans="1:21" ht="12.75" customHeight="1" x14ac:dyDescent="0.25">
      <c r="A129" s="50" t="s">
        <v>159</v>
      </c>
      <c r="B129" s="29" t="s">
        <v>159</v>
      </c>
      <c r="C129" s="67">
        <v>10.34</v>
      </c>
      <c r="D129" s="67" t="s">
        <v>165</v>
      </c>
      <c r="E129" s="67" t="s">
        <v>165</v>
      </c>
      <c r="F129" s="67" t="s">
        <v>165</v>
      </c>
      <c r="G129" s="67" t="s">
        <v>165</v>
      </c>
      <c r="H129" s="66" t="s">
        <v>165</v>
      </c>
      <c r="I129" s="66" t="s">
        <v>165</v>
      </c>
      <c r="J129" s="66" t="s">
        <v>165</v>
      </c>
      <c r="K129" s="66" t="s">
        <v>165</v>
      </c>
      <c r="L129" s="66">
        <v>10.94</v>
      </c>
      <c r="M129" s="66" t="s">
        <v>165</v>
      </c>
      <c r="N129" s="66" t="s">
        <v>165</v>
      </c>
      <c r="O129" s="66" t="s">
        <v>165</v>
      </c>
      <c r="P129" s="67" t="s">
        <v>165</v>
      </c>
      <c r="Q129" s="67" t="s">
        <v>165</v>
      </c>
      <c r="R129" s="67" t="s">
        <v>165</v>
      </c>
      <c r="S129" s="67" t="s">
        <v>165</v>
      </c>
      <c r="T129" s="67" t="s">
        <v>165</v>
      </c>
      <c r="U129" s="67" t="s">
        <v>165</v>
      </c>
    </row>
    <row r="130" spans="1:21" ht="12.75" customHeight="1" x14ac:dyDescent="0.25">
      <c r="A130" s="50" t="s">
        <v>61</v>
      </c>
      <c r="B130" s="29" t="s">
        <v>61</v>
      </c>
      <c r="C130" s="67" t="s">
        <v>165</v>
      </c>
      <c r="D130" s="67" t="s">
        <v>165</v>
      </c>
      <c r="E130" s="67" t="s">
        <v>165</v>
      </c>
      <c r="F130" s="67" t="s">
        <v>165</v>
      </c>
      <c r="G130" s="66" t="s">
        <v>165</v>
      </c>
      <c r="H130" s="67" t="s">
        <v>165</v>
      </c>
      <c r="I130" s="67">
        <v>190.91</v>
      </c>
      <c r="J130" s="67" t="s">
        <v>165</v>
      </c>
      <c r="K130" s="67" t="s">
        <v>165</v>
      </c>
      <c r="L130" s="67" t="s">
        <v>165</v>
      </c>
      <c r="M130" s="67" t="s">
        <v>165</v>
      </c>
      <c r="N130" s="67" t="s">
        <v>165</v>
      </c>
      <c r="O130" s="67" t="s">
        <v>165</v>
      </c>
      <c r="P130" s="67" t="s">
        <v>165</v>
      </c>
      <c r="Q130" s="67" t="s">
        <v>165</v>
      </c>
      <c r="R130" s="67" t="s">
        <v>165</v>
      </c>
      <c r="S130" s="67" t="s">
        <v>165</v>
      </c>
      <c r="T130" s="67" t="s">
        <v>165</v>
      </c>
      <c r="U130" s="67" t="s">
        <v>165</v>
      </c>
    </row>
    <row r="131" spans="1:21" ht="12.75" customHeight="1" x14ac:dyDescent="0.25">
      <c r="A131" s="50" t="s">
        <v>106</v>
      </c>
      <c r="B131" s="29" t="s">
        <v>106</v>
      </c>
      <c r="C131" s="67">
        <v>76.84</v>
      </c>
      <c r="D131" s="67" t="s">
        <v>165</v>
      </c>
      <c r="E131" s="67" t="s">
        <v>165</v>
      </c>
      <c r="F131" s="67" t="s">
        <v>165</v>
      </c>
      <c r="G131" s="67" t="s">
        <v>165</v>
      </c>
      <c r="H131" s="67" t="s">
        <v>165</v>
      </c>
      <c r="I131" s="67" t="s">
        <v>165</v>
      </c>
      <c r="J131" s="67" t="s">
        <v>165</v>
      </c>
      <c r="K131" s="67" t="s">
        <v>165</v>
      </c>
      <c r="L131" s="67" t="s">
        <v>165</v>
      </c>
      <c r="M131" s="67" t="s">
        <v>165</v>
      </c>
      <c r="N131" s="67" t="s">
        <v>165</v>
      </c>
      <c r="O131" s="67" t="s">
        <v>165</v>
      </c>
      <c r="P131" s="67" t="s">
        <v>165</v>
      </c>
      <c r="Q131" s="67" t="s">
        <v>165</v>
      </c>
      <c r="R131" s="67" t="s">
        <v>165</v>
      </c>
      <c r="S131" s="67" t="s">
        <v>165</v>
      </c>
      <c r="T131" s="67" t="s">
        <v>165</v>
      </c>
      <c r="U131" s="67" t="s">
        <v>165</v>
      </c>
    </row>
    <row r="132" spans="1:21" ht="12.75" customHeight="1" x14ac:dyDescent="0.25">
      <c r="A132" s="50" t="s">
        <v>160</v>
      </c>
      <c r="B132" s="29" t="s">
        <v>160</v>
      </c>
      <c r="C132" s="67" t="s">
        <v>165</v>
      </c>
      <c r="D132" s="67" t="s">
        <v>165</v>
      </c>
      <c r="E132" s="67" t="s">
        <v>165</v>
      </c>
      <c r="F132" s="67" t="s">
        <v>165</v>
      </c>
      <c r="G132" s="67" t="s">
        <v>165</v>
      </c>
      <c r="H132" s="67" t="s">
        <v>165</v>
      </c>
      <c r="I132" s="67">
        <v>34.101999999999997</v>
      </c>
      <c r="J132" s="67">
        <v>2.3099999999999999E-2</v>
      </c>
      <c r="K132" s="67">
        <v>2.29E-2</v>
      </c>
      <c r="L132" s="67">
        <v>2.3599999999999999E-2</v>
      </c>
      <c r="M132" s="67">
        <v>2.4500000000000001E-2</v>
      </c>
      <c r="N132" s="67">
        <v>2.6200000000000001E-2</v>
      </c>
      <c r="O132" s="67" t="s">
        <v>165</v>
      </c>
      <c r="P132" s="67" t="s">
        <v>165</v>
      </c>
      <c r="Q132" s="67" t="s">
        <v>165</v>
      </c>
      <c r="R132" s="67" t="s">
        <v>165</v>
      </c>
      <c r="S132" s="67" t="s">
        <v>165</v>
      </c>
      <c r="T132" s="67" t="s">
        <v>165</v>
      </c>
      <c r="U132" s="67" t="s">
        <v>165</v>
      </c>
    </row>
    <row r="133" spans="1:21" ht="12.75" customHeight="1" x14ac:dyDescent="0.25">
      <c r="A133" s="50" t="s">
        <v>107</v>
      </c>
      <c r="B133" s="63" t="s">
        <v>107</v>
      </c>
      <c r="C133" s="68" t="s">
        <v>165</v>
      </c>
      <c r="D133" s="68" t="s">
        <v>165</v>
      </c>
      <c r="E133" s="68" t="s">
        <v>165</v>
      </c>
      <c r="F133" s="68" t="s">
        <v>165</v>
      </c>
      <c r="G133" s="68" t="s">
        <v>165</v>
      </c>
      <c r="H133" s="68" t="s">
        <v>165</v>
      </c>
      <c r="I133" s="68">
        <v>41.2</v>
      </c>
      <c r="J133" s="68" t="s">
        <v>165</v>
      </c>
      <c r="K133" s="68" t="s">
        <v>165</v>
      </c>
      <c r="L133" s="68" t="s">
        <v>165</v>
      </c>
      <c r="M133" s="68" t="s">
        <v>165</v>
      </c>
      <c r="N133" s="68" t="s">
        <v>165</v>
      </c>
      <c r="O133" s="68" t="s">
        <v>165</v>
      </c>
      <c r="P133" s="68" t="s">
        <v>165</v>
      </c>
      <c r="Q133" s="68" t="s">
        <v>165</v>
      </c>
      <c r="R133" s="68" t="s">
        <v>165</v>
      </c>
      <c r="S133" s="68" t="s">
        <v>165</v>
      </c>
      <c r="T133" s="68" t="s">
        <v>165</v>
      </c>
      <c r="U133" s="68" t="s">
        <v>165</v>
      </c>
    </row>
    <row r="134" spans="1:21" ht="12.75" customHeight="1" x14ac:dyDescent="0.25">
      <c r="A134" s="50" t="s">
        <v>21</v>
      </c>
      <c r="B134" s="64" t="s">
        <v>21</v>
      </c>
      <c r="C134" s="68">
        <v>567.38726982118396</v>
      </c>
      <c r="D134" s="68">
        <v>469.38169199988403</v>
      </c>
      <c r="E134" s="68">
        <v>446.44211660296099</v>
      </c>
      <c r="F134" s="68">
        <v>419.21085256005</v>
      </c>
      <c r="G134" s="68">
        <v>404.36688980687899</v>
      </c>
      <c r="H134" s="68">
        <v>410.04950278627302</v>
      </c>
      <c r="I134" s="68">
        <v>387.21068355084998</v>
      </c>
      <c r="J134" s="68">
        <v>374.47695454961303</v>
      </c>
      <c r="K134" s="68">
        <v>361.91660152842701</v>
      </c>
      <c r="L134" s="68">
        <v>351.51937886571</v>
      </c>
      <c r="M134" s="68">
        <v>337.96176709240501</v>
      </c>
      <c r="N134" s="68">
        <v>324.85533167279499</v>
      </c>
      <c r="O134" s="68">
        <v>314.85569098878602</v>
      </c>
      <c r="P134" s="68">
        <v>290.85658547373998</v>
      </c>
      <c r="Q134" s="68">
        <v>282.504665532366</v>
      </c>
      <c r="R134" s="68">
        <v>257.91827546357899</v>
      </c>
      <c r="S134" s="68">
        <v>256.31995511658801</v>
      </c>
      <c r="T134" s="68">
        <v>240.607295002493</v>
      </c>
      <c r="U134" s="68">
        <v>230.22228945592201</v>
      </c>
    </row>
    <row r="135" spans="1:21" ht="12.75" customHeight="1" x14ac:dyDescent="0.25">
      <c r="A135" s="51" t="s">
        <v>22</v>
      </c>
      <c r="B135" s="63" t="s">
        <v>22</v>
      </c>
      <c r="C135" s="68">
        <v>100.48955395055199</v>
      </c>
      <c r="D135" s="68">
        <v>119.35133234531</v>
      </c>
      <c r="E135" s="68">
        <v>124.78405064309599</v>
      </c>
      <c r="F135" s="68">
        <v>132.36545336393499</v>
      </c>
      <c r="G135" s="68">
        <v>127.12433124112999</v>
      </c>
      <c r="H135" s="68">
        <v>134.01665188730399</v>
      </c>
      <c r="I135" s="68">
        <v>141.26305055811599</v>
      </c>
      <c r="J135" s="68">
        <v>148.89626325791701</v>
      </c>
      <c r="K135" s="68">
        <v>151.858142663568</v>
      </c>
      <c r="L135" s="68">
        <v>160.961306016469</v>
      </c>
      <c r="M135" s="68">
        <v>155.607513118165</v>
      </c>
      <c r="N135" s="68">
        <v>164.58992531496</v>
      </c>
      <c r="O135" s="68">
        <v>163.23936351479099</v>
      </c>
      <c r="P135" s="68">
        <v>161.757245743319</v>
      </c>
      <c r="Q135" s="68">
        <v>162.80743725745799</v>
      </c>
      <c r="R135" s="68">
        <v>152.61099365542199</v>
      </c>
      <c r="S135" s="68">
        <v>151.430604107476</v>
      </c>
      <c r="T135" s="68">
        <v>153.31074051836899</v>
      </c>
      <c r="U135" s="68">
        <v>158.49620515824299</v>
      </c>
    </row>
    <row r="136" spans="1:21" ht="12.75" customHeight="1" x14ac:dyDescent="0.25">
      <c r="A136" s="50" t="s">
        <v>62</v>
      </c>
      <c r="B136" s="63" t="s">
        <v>62</v>
      </c>
      <c r="C136" s="69" t="s">
        <v>165</v>
      </c>
      <c r="D136" s="69" t="s">
        <v>165</v>
      </c>
      <c r="E136" s="69" t="s">
        <v>165</v>
      </c>
      <c r="F136" s="69" t="s">
        <v>165</v>
      </c>
      <c r="G136" s="69" t="s">
        <v>165</v>
      </c>
      <c r="H136" s="69" t="s">
        <v>165</v>
      </c>
      <c r="I136" s="69">
        <v>90.62</v>
      </c>
      <c r="J136" s="69" t="s">
        <v>165</v>
      </c>
      <c r="K136" s="69" t="s">
        <v>165</v>
      </c>
      <c r="L136" s="69" t="s">
        <v>165</v>
      </c>
      <c r="M136" s="69" t="s">
        <v>165</v>
      </c>
      <c r="N136" s="69" t="s">
        <v>165</v>
      </c>
      <c r="O136" s="69" t="s">
        <v>165</v>
      </c>
      <c r="P136" s="69" t="s">
        <v>165</v>
      </c>
      <c r="Q136" s="69" t="s">
        <v>165</v>
      </c>
      <c r="R136" s="69" t="s">
        <v>165</v>
      </c>
      <c r="S136" s="69" t="s">
        <v>165</v>
      </c>
      <c r="T136" s="69" t="s">
        <v>165</v>
      </c>
      <c r="U136" s="69" t="s">
        <v>165</v>
      </c>
    </row>
    <row r="137" spans="1:21" ht="12.75" customHeight="1" x14ac:dyDescent="0.25">
      <c r="A137" s="50" t="s">
        <v>137</v>
      </c>
      <c r="B137" s="63" t="s">
        <v>137</v>
      </c>
      <c r="C137" s="69" t="s">
        <v>165</v>
      </c>
      <c r="D137" s="69" t="s">
        <v>165</v>
      </c>
      <c r="E137" s="69" t="s">
        <v>165</v>
      </c>
      <c r="F137" s="69" t="s">
        <v>165</v>
      </c>
      <c r="G137" s="69" t="s">
        <v>165</v>
      </c>
      <c r="H137" s="69" t="s">
        <v>165</v>
      </c>
      <c r="I137" s="69">
        <v>24</v>
      </c>
      <c r="J137" s="69" t="s">
        <v>165</v>
      </c>
      <c r="K137" s="69" t="s">
        <v>165</v>
      </c>
      <c r="L137" s="69" t="s">
        <v>165</v>
      </c>
      <c r="M137" s="69" t="s">
        <v>165</v>
      </c>
      <c r="N137" s="69" t="s">
        <v>165</v>
      </c>
      <c r="O137" s="69" t="s">
        <v>165</v>
      </c>
      <c r="P137" s="69" t="s">
        <v>165</v>
      </c>
      <c r="Q137" s="69" t="s">
        <v>165</v>
      </c>
      <c r="R137" s="69" t="s">
        <v>165</v>
      </c>
      <c r="S137" s="69" t="s">
        <v>165</v>
      </c>
      <c r="T137" s="69" t="s">
        <v>165</v>
      </c>
      <c r="U137" s="69" t="s">
        <v>165</v>
      </c>
    </row>
    <row r="138" spans="1:21" ht="12.75" customHeight="1" x14ac:dyDescent="0.25">
      <c r="A138" s="50" t="s">
        <v>108</v>
      </c>
      <c r="B138" s="29" t="s">
        <v>108</v>
      </c>
      <c r="C138" s="66" t="s">
        <v>165</v>
      </c>
      <c r="D138" s="66" t="s">
        <v>165</v>
      </c>
      <c r="E138" s="66" t="s">
        <v>165</v>
      </c>
      <c r="F138" s="66" t="s">
        <v>165</v>
      </c>
      <c r="G138" s="66" t="s">
        <v>165</v>
      </c>
      <c r="H138" s="66" t="s">
        <v>165</v>
      </c>
      <c r="I138" s="66">
        <v>1008</v>
      </c>
      <c r="J138" s="66" t="s">
        <v>165</v>
      </c>
      <c r="K138" s="66" t="s">
        <v>165</v>
      </c>
      <c r="L138" s="66" t="s">
        <v>165</v>
      </c>
      <c r="M138" s="66" t="s">
        <v>165</v>
      </c>
      <c r="N138" s="66" t="s">
        <v>165</v>
      </c>
      <c r="O138" s="66" t="s">
        <v>165</v>
      </c>
      <c r="P138" s="66" t="s">
        <v>165</v>
      </c>
      <c r="Q138" s="66" t="s">
        <v>165</v>
      </c>
      <c r="R138" s="66" t="s">
        <v>165</v>
      </c>
      <c r="S138" s="66" t="s">
        <v>165</v>
      </c>
      <c r="T138" s="66" t="s">
        <v>165</v>
      </c>
      <c r="U138" s="66" t="s">
        <v>165</v>
      </c>
    </row>
    <row r="139" spans="1:21" ht="12.75" customHeight="1" x14ac:dyDescent="0.25">
      <c r="A139" s="50" t="s">
        <v>167</v>
      </c>
      <c r="B139" s="29" t="s">
        <v>167</v>
      </c>
      <c r="C139" s="67" t="s">
        <v>165</v>
      </c>
      <c r="D139" s="67" t="s">
        <v>165</v>
      </c>
      <c r="E139" s="67" t="s">
        <v>165</v>
      </c>
      <c r="F139" s="67" t="s">
        <v>165</v>
      </c>
      <c r="G139" s="67" t="s">
        <v>165</v>
      </c>
      <c r="H139" s="66" t="s">
        <v>165</v>
      </c>
      <c r="I139" s="66" t="s">
        <v>165</v>
      </c>
      <c r="J139" s="66" t="s">
        <v>165</v>
      </c>
      <c r="K139" s="66" t="s">
        <v>165</v>
      </c>
      <c r="L139" s="66" t="s">
        <v>165</v>
      </c>
      <c r="M139" s="66" t="s">
        <v>165</v>
      </c>
      <c r="N139" s="66" t="s">
        <v>165</v>
      </c>
      <c r="O139" s="66" t="s">
        <v>165</v>
      </c>
      <c r="P139" s="67" t="s">
        <v>165</v>
      </c>
      <c r="Q139" s="67" t="s">
        <v>165</v>
      </c>
      <c r="R139" s="67" t="s">
        <v>165</v>
      </c>
      <c r="S139" s="67" t="s">
        <v>165</v>
      </c>
      <c r="T139" s="67" t="s">
        <v>165</v>
      </c>
      <c r="U139" s="67" t="s">
        <v>165</v>
      </c>
    </row>
    <row r="140" spans="1:21" ht="12.75" customHeight="1" x14ac:dyDescent="0.25">
      <c r="A140" s="50" t="s">
        <v>23</v>
      </c>
      <c r="B140" s="29" t="s">
        <v>23</v>
      </c>
      <c r="C140" s="67">
        <v>191.67138647749999</v>
      </c>
      <c r="D140" s="67">
        <v>197.1323865327</v>
      </c>
      <c r="E140" s="67">
        <v>206.91892540559999</v>
      </c>
      <c r="F140" s="67">
        <v>215.62334375520001</v>
      </c>
      <c r="G140" s="66">
        <v>214.9329139061</v>
      </c>
      <c r="H140" s="67">
        <v>217.19722805009999</v>
      </c>
      <c r="I140" s="67">
        <v>205.7004800906</v>
      </c>
      <c r="J140" s="67">
        <v>204.47761963240001</v>
      </c>
      <c r="K140" s="67">
        <v>198.83092062590001</v>
      </c>
      <c r="L140" s="67">
        <v>198.6113522789</v>
      </c>
      <c r="M140" s="67">
        <v>199.9812887482</v>
      </c>
      <c r="N140" s="67">
        <v>200.53888348980001</v>
      </c>
      <c r="O140" s="67">
        <v>199.3210983141</v>
      </c>
      <c r="P140" s="67">
        <v>201.56265017800001</v>
      </c>
      <c r="Q140" s="67">
        <v>190.35254783939999</v>
      </c>
      <c r="R140" s="67">
        <v>179.75167128250001</v>
      </c>
      <c r="S140" s="67">
        <v>181.97164151140001</v>
      </c>
      <c r="T140" s="67">
        <v>174.22629594110001</v>
      </c>
      <c r="U140" s="67">
        <v>166.22842089950001</v>
      </c>
    </row>
    <row r="141" spans="1:21" ht="12.75" customHeight="1" x14ac:dyDescent="0.25">
      <c r="A141" s="50" t="s">
        <v>63</v>
      </c>
      <c r="B141" s="29" t="s">
        <v>63</v>
      </c>
      <c r="C141" s="67" t="s">
        <v>165</v>
      </c>
      <c r="D141" s="67" t="s">
        <v>165</v>
      </c>
      <c r="E141" s="67" t="s">
        <v>165</v>
      </c>
      <c r="F141" s="67" t="s">
        <v>165</v>
      </c>
      <c r="G141" s="67" t="s">
        <v>165</v>
      </c>
      <c r="H141" s="67" t="s">
        <v>165</v>
      </c>
      <c r="I141" s="67" t="s">
        <v>165</v>
      </c>
      <c r="J141" s="67" t="s">
        <v>165</v>
      </c>
      <c r="K141" s="67" t="s">
        <v>165</v>
      </c>
      <c r="L141" s="67" t="s">
        <v>165</v>
      </c>
      <c r="M141" s="67" t="s">
        <v>165</v>
      </c>
      <c r="N141" s="67" t="s">
        <v>165</v>
      </c>
      <c r="O141" s="67" t="s">
        <v>165</v>
      </c>
      <c r="P141" s="67" t="s">
        <v>165</v>
      </c>
      <c r="Q141" s="67" t="s">
        <v>165</v>
      </c>
      <c r="R141" s="67" t="s">
        <v>165</v>
      </c>
      <c r="S141" s="67" t="s">
        <v>165</v>
      </c>
      <c r="T141" s="67" t="s">
        <v>165</v>
      </c>
      <c r="U141" s="67" t="s">
        <v>165</v>
      </c>
    </row>
    <row r="142" spans="1:21" ht="12.75" customHeight="1" x14ac:dyDescent="0.25">
      <c r="A142" s="50" t="s">
        <v>189</v>
      </c>
      <c r="B142" s="29" t="s">
        <v>125</v>
      </c>
      <c r="C142" s="67" t="s">
        <v>165</v>
      </c>
      <c r="D142" s="67" t="s">
        <v>165</v>
      </c>
      <c r="E142" s="67" t="s">
        <v>165</v>
      </c>
      <c r="F142" s="67" t="s">
        <v>165</v>
      </c>
      <c r="G142" s="67">
        <v>38.61</v>
      </c>
      <c r="H142" s="67">
        <v>39.200000000000003</v>
      </c>
      <c r="I142" s="67">
        <v>39.18</v>
      </c>
      <c r="J142" s="67">
        <v>39.369999999999997</v>
      </c>
      <c r="K142" s="67">
        <v>39.42</v>
      </c>
      <c r="L142" s="67" t="s">
        <v>165</v>
      </c>
      <c r="M142" s="67" t="s">
        <v>165</v>
      </c>
      <c r="N142" s="67" t="s">
        <v>165</v>
      </c>
      <c r="O142" s="67" t="s">
        <v>165</v>
      </c>
      <c r="P142" s="67" t="s">
        <v>165</v>
      </c>
      <c r="Q142" s="67" t="s">
        <v>165</v>
      </c>
      <c r="R142" s="67" t="s">
        <v>165</v>
      </c>
      <c r="S142" s="67" t="s">
        <v>165</v>
      </c>
      <c r="T142" s="67" t="s">
        <v>165</v>
      </c>
      <c r="U142" s="67" t="s">
        <v>165</v>
      </c>
    </row>
    <row r="143" spans="1:21" ht="12.75" customHeight="1" x14ac:dyDescent="0.25">
      <c r="A143" s="50" t="s">
        <v>168</v>
      </c>
      <c r="B143" s="63" t="s">
        <v>168</v>
      </c>
      <c r="C143" s="68">
        <v>110.08268769999999</v>
      </c>
      <c r="D143" s="68" t="s">
        <v>165</v>
      </c>
      <c r="E143" s="68" t="s">
        <v>165</v>
      </c>
      <c r="F143" s="68" t="s">
        <v>165</v>
      </c>
      <c r="G143" s="68" t="s">
        <v>165</v>
      </c>
      <c r="H143" s="68" t="s">
        <v>165</v>
      </c>
      <c r="I143" s="68">
        <v>87.7</v>
      </c>
      <c r="J143" s="68" t="s">
        <v>165</v>
      </c>
      <c r="K143" s="68" t="s">
        <v>165</v>
      </c>
      <c r="L143" s="68" t="s">
        <v>165</v>
      </c>
      <c r="M143" s="68" t="s">
        <v>165</v>
      </c>
      <c r="N143" s="68" t="s">
        <v>165</v>
      </c>
      <c r="O143" s="68" t="s">
        <v>165</v>
      </c>
      <c r="P143" s="68" t="s">
        <v>165</v>
      </c>
      <c r="Q143" s="68" t="s">
        <v>165</v>
      </c>
      <c r="R143" s="68" t="s">
        <v>165</v>
      </c>
      <c r="S143" s="68" t="s">
        <v>165</v>
      </c>
      <c r="T143" s="68" t="s">
        <v>165</v>
      </c>
      <c r="U143" s="68" t="s">
        <v>165</v>
      </c>
    </row>
    <row r="144" spans="1:21" ht="12.75" customHeight="1" x14ac:dyDescent="0.25">
      <c r="A144" s="50" t="s">
        <v>64</v>
      </c>
      <c r="B144" s="64" t="s">
        <v>64</v>
      </c>
      <c r="C144" s="68" t="s">
        <v>165</v>
      </c>
      <c r="D144" s="68" t="s">
        <v>165</v>
      </c>
      <c r="E144" s="68" t="s">
        <v>165</v>
      </c>
      <c r="F144" s="68" t="s">
        <v>165</v>
      </c>
      <c r="G144" s="68" t="s">
        <v>165</v>
      </c>
      <c r="H144" s="68" t="s">
        <v>165</v>
      </c>
      <c r="I144" s="68" t="s">
        <v>165</v>
      </c>
      <c r="J144" s="68" t="s">
        <v>165</v>
      </c>
      <c r="K144" s="68" t="s">
        <v>165</v>
      </c>
      <c r="L144" s="68" t="s">
        <v>165</v>
      </c>
      <c r="M144" s="68" t="s">
        <v>165</v>
      </c>
      <c r="N144" s="68" t="s">
        <v>165</v>
      </c>
      <c r="O144" s="68" t="s">
        <v>165</v>
      </c>
      <c r="P144" s="68" t="s">
        <v>165</v>
      </c>
      <c r="Q144" s="68" t="s">
        <v>165</v>
      </c>
      <c r="R144" s="68" t="s">
        <v>165</v>
      </c>
      <c r="S144" s="68" t="s">
        <v>165</v>
      </c>
      <c r="T144" s="68" t="s">
        <v>165</v>
      </c>
      <c r="U144" s="68" t="s">
        <v>165</v>
      </c>
    </row>
    <row r="145" spans="1:21" ht="12.75" customHeight="1" x14ac:dyDescent="0.25">
      <c r="A145" s="51" t="s">
        <v>65</v>
      </c>
      <c r="B145" s="63" t="s">
        <v>65</v>
      </c>
      <c r="C145" s="68" t="s">
        <v>165</v>
      </c>
      <c r="D145" s="68" t="s">
        <v>165</v>
      </c>
      <c r="E145" s="68" t="s">
        <v>165</v>
      </c>
      <c r="F145" s="68" t="s">
        <v>165</v>
      </c>
      <c r="G145" s="68" t="s">
        <v>165</v>
      </c>
      <c r="H145" s="68" t="s">
        <v>165</v>
      </c>
      <c r="I145" s="68" t="s">
        <v>165</v>
      </c>
      <c r="J145" s="68" t="s">
        <v>165</v>
      </c>
      <c r="K145" s="68" t="s">
        <v>165</v>
      </c>
      <c r="L145" s="68" t="s">
        <v>165</v>
      </c>
      <c r="M145" s="68" t="s">
        <v>165</v>
      </c>
      <c r="N145" s="68" t="s">
        <v>165</v>
      </c>
      <c r="O145" s="68" t="s">
        <v>165</v>
      </c>
      <c r="P145" s="68" t="s">
        <v>165</v>
      </c>
      <c r="Q145" s="68" t="s">
        <v>165</v>
      </c>
      <c r="R145" s="68" t="s">
        <v>165</v>
      </c>
      <c r="S145" s="68" t="s">
        <v>165</v>
      </c>
      <c r="T145" s="68" t="s">
        <v>165</v>
      </c>
      <c r="U145" s="68" t="s">
        <v>165</v>
      </c>
    </row>
    <row r="146" spans="1:21" ht="12.75" customHeight="1" x14ac:dyDescent="0.25">
      <c r="A146" s="50" t="s">
        <v>66</v>
      </c>
      <c r="B146" s="63" t="s">
        <v>66</v>
      </c>
      <c r="C146" s="69">
        <v>1280</v>
      </c>
      <c r="D146" s="69">
        <v>1120</v>
      </c>
      <c r="E146" s="69">
        <v>1154</v>
      </c>
      <c r="F146" s="69">
        <v>1114</v>
      </c>
      <c r="G146" s="69">
        <v>991</v>
      </c>
      <c r="H146" s="69">
        <v>951</v>
      </c>
      <c r="I146" s="69">
        <v>862.17301927654501</v>
      </c>
      <c r="J146" s="69">
        <v>764.77249999744504</v>
      </c>
      <c r="K146" s="69">
        <v>764.35815333538005</v>
      </c>
      <c r="L146" s="69">
        <v>780.06270551569003</v>
      </c>
      <c r="M146" s="69">
        <v>808.92743515559403</v>
      </c>
      <c r="N146" s="69">
        <v>859.87337842287695</v>
      </c>
      <c r="O146" s="69">
        <v>891.12824491496394</v>
      </c>
      <c r="P146" s="69">
        <v>867.99139503609899</v>
      </c>
      <c r="Q146" s="69">
        <v>830.01153332838896</v>
      </c>
      <c r="R146" s="69">
        <v>790.663761359246</v>
      </c>
      <c r="S146" s="69">
        <v>863.42304734758</v>
      </c>
      <c r="T146" s="69">
        <v>850.745382486773</v>
      </c>
      <c r="U146" s="69">
        <v>817.3</v>
      </c>
    </row>
    <row r="147" spans="1:21" ht="12.75" customHeight="1" x14ac:dyDescent="0.25">
      <c r="A147" s="50" t="s">
        <v>24</v>
      </c>
      <c r="B147" s="63" t="s">
        <v>24</v>
      </c>
      <c r="C147" s="69">
        <v>247.44737080118301</v>
      </c>
      <c r="D147" s="69">
        <v>279.71294754770901</v>
      </c>
      <c r="E147" s="69">
        <v>265.32287919427603</v>
      </c>
      <c r="F147" s="69">
        <v>263.730912308006</v>
      </c>
      <c r="G147" s="69">
        <v>272.81623018667602</v>
      </c>
      <c r="H147" s="69">
        <v>279.540605995259</v>
      </c>
      <c r="I147" s="69">
        <v>276.31626358901099</v>
      </c>
      <c r="J147" s="69">
        <v>274.44565293930498</v>
      </c>
      <c r="K147" s="69">
        <v>281.899029454551</v>
      </c>
      <c r="L147" s="69">
        <v>265.06418670714402</v>
      </c>
      <c r="M147" s="69">
        <v>264.41852659361501</v>
      </c>
      <c r="N147" s="69">
        <v>274.3070408854</v>
      </c>
      <c r="O147" s="69">
        <v>248.23000460138101</v>
      </c>
      <c r="P147" s="69">
        <v>242.03166031960399</v>
      </c>
      <c r="Q147" s="69">
        <v>215.84019346883201</v>
      </c>
      <c r="R147" s="69">
        <v>205.00033126955</v>
      </c>
      <c r="S147" s="69">
        <v>190.70882679862399</v>
      </c>
      <c r="T147" s="69">
        <v>179.60474412642299</v>
      </c>
      <c r="U147" s="69">
        <v>172.135836186483</v>
      </c>
    </row>
    <row r="148" spans="1:21" ht="12.75" customHeight="1" x14ac:dyDescent="0.25">
      <c r="A148" s="50" t="s">
        <v>161</v>
      </c>
      <c r="B148" s="29" t="s">
        <v>161</v>
      </c>
      <c r="C148" s="66" t="s">
        <v>165</v>
      </c>
      <c r="D148" s="66" t="s">
        <v>165</v>
      </c>
      <c r="E148" s="66" t="s">
        <v>165</v>
      </c>
      <c r="F148" s="66" t="s">
        <v>165</v>
      </c>
      <c r="G148" s="66" t="s">
        <v>165</v>
      </c>
      <c r="H148" s="66" t="s">
        <v>165</v>
      </c>
      <c r="I148" s="66" t="s">
        <v>165</v>
      </c>
      <c r="J148" s="66" t="s">
        <v>165</v>
      </c>
      <c r="K148" s="66" t="s">
        <v>165</v>
      </c>
      <c r="L148" s="66" t="s">
        <v>165</v>
      </c>
      <c r="M148" s="66" t="s">
        <v>165</v>
      </c>
      <c r="N148" s="66" t="s">
        <v>165</v>
      </c>
      <c r="O148" s="66" t="s">
        <v>165</v>
      </c>
      <c r="P148" s="66">
        <v>175.69</v>
      </c>
      <c r="Q148" s="66" t="s">
        <v>165</v>
      </c>
      <c r="R148" s="66" t="s">
        <v>165</v>
      </c>
      <c r="S148" s="66" t="s">
        <v>165</v>
      </c>
      <c r="T148" s="66" t="s">
        <v>165</v>
      </c>
      <c r="U148" s="66" t="s">
        <v>165</v>
      </c>
    </row>
    <row r="149" spans="1:21" ht="12.75" customHeight="1" x14ac:dyDescent="0.25">
      <c r="A149" s="50" t="s">
        <v>176</v>
      </c>
      <c r="B149" s="62" t="s">
        <v>176</v>
      </c>
      <c r="C149" s="67" t="s">
        <v>165</v>
      </c>
      <c r="D149" s="67" t="s">
        <v>165</v>
      </c>
      <c r="E149" s="67" t="s">
        <v>165</v>
      </c>
      <c r="F149" s="67" t="s">
        <v>165</v>
      </c>
      <c r="G149" s="66" t="s">
        <v>165</v>
      </c>
      <c r="H149" s="67" t="s">
        <v>165</v>
      </c>
      <c r="I149" s="67" t="s">
        <v>165</v>
      </c>
      <c r="J149" s="67" t="s">
        <v>165</v>
      </c>
      <c r="K149" s="67" t="s">
        <v>165</v>
      </c>
      <c r="L149" s="67" t="s">
        <v>165</v>
      </c>
      <c r="M149" s="67" t="s">
        <v>165</v>
      </c>
      <c r="N149" s="67" t="s">
        <v>165</v>
      </c>
      <c r="O149" s="67" t="s">
        <v>165</v>
      </c>
      <c r="P149" s="67" t="s">
        <v>165</v>
      </c>
      <c r="Q149" s="67" t="s">
        <v>165</v>
      </c>
      <c r="R149" s="67" t="s">
        <v>165</v>
      </c>
      <c r="S149" s="67" t="s">
        <v>165</v>
      </c>
      <c r="T149" s="67" t="s">
        <v>165</v>
      </c>
      <c r="U149" s="67" t="s">
        <v>165</v>
      </c>
    </row>
    <row r="150" spans="1:21" ht="12.75" customHeight="1" x14ac:dyDescent="0.25">
      <c r="A150" s="50" t="s">
        <v>25</v>
      </c>
      <c r="B150" s="29" t="s">
        <v>25</v>
      </c>
      <c r="C150" s="67">
        <v>137.21940000000001</v>
      </c>
      <c r="D150" s="67">
        <v>47.893599999999999</v>
      </c>
      <c r="E150" s="67">
        <v>45.174599999999998</v>
      </c>
      <c r="F150" s="67">
        <v>41.994799999999998</v>
      </c>
      <c r="G150" s="67">
        <v>35.259300000000003</v>
      </c>
      <c r="H150" s="66">
        <v>25.838000000000001</v>
      </c>
      <c r="I150" s="66">
        <v>24.548300000000001</v>
      </c>
      <c r="J150" s="66">
        <v>26.770600000000002</v>
      </c>
      <c r="K150" s="66">
        <v>27.453700000000001</v>
      </c>
      <c r="L150" s="66">
        <v>30.802399999999999</v>
      </c>
      <c r="M150" s="66">
        <v>32.327500000000001</v>
      </c>
      <c r="N150" s="66">
        <v>49.368499999999997</v>
      </c>
      <c r="O150" s="66">
        <v>31.041</v>
      </c>
      <c r="P150" s="67">
        <v>31.483899999999998</v>
      </c>
      <c r="Q150" s="67">
        <v>34.890700000000002</v>
      </c>
      <c r="R150" s="67">
        <v>34.9056</v>
      </c>
      <c r="S150" s="67">
        <v>37.063499999999998</v>
      </c>
      <c r="T150" s="67" t="s">
        <v>165</v>
      </c>
      <c r="U150" s="67" t="s">
        <v>165</v>
      </c>
    </row>
    <row r="151" spans="1:21" ht="13.5" customHeight="1" x14ac:dyDescent="0.25">
      <c r="A151" s="50" t="s">
        <v>26</v>
      </c>
      <c r="B151" s="29" t="s">
        <v>26</v>
      </c>
      <c r="C151" s="67">
        <v>456.90191686722198</v>
      </c>
      <c r="D151" s="67">
        <v>340.834787473441</v>
      </c>
      <c r="E151" s="67">
        <v>384.33245210786498</v>
      </c>
      <c r="F151" s="67">
        <v>367.46185331891002</v>
      </c>
      <c r="G151" s="66">
        <v>319.30987174425201</v>
      </c>
      <c r="H151" s="67">
        <v>273.31531415455902</v>
      </c>
      <c r="I151" s="67">
        <v>282.70625888887298</v>
      </c>
      <c r="J151" s="67">
        <v>305.795987349467</v>
      </c>
      <c r="K151" s="67">
        <v>306.439865224063</v>
      </c>
      <c r="L151" s="67">
        <v>319.78758164524902</v>
      </c>
      <c r="M151" s="67">
        <v>319.93414108810299</v>
      </c>
      <c r="N151" s="67">
        <v>274.69635995085901</v>
      </c>
      <c r="O151" s="67">
        <v>269.89165781437998</v>
      </c>
      <c r="P151" s="67">
        <v>256.54509481365699</v>
      </c>
      <c r="Q151" s="67">
        <v>260.09506476087</v>
      </c>
      <c r="R151" s="67">
        <v>221.52867164696301</v>
      </c>
      <c r="S151" s="67">
        <v>210.94800717078999</v>
      </c>
      <c r="T151" s="67">
        <v>217.026036866829</v>
      </c>
      <c r="U151" s="67">
        <v>207.03701218098399</v>
      </c>
    </row>
    <row r="152" spans="1:21" ht="12.75" customHeight="1" x14ac:dyDescent="0.25">
      <c r="A152" s="50" t="s">
        <v>67</v>
      </c>
      <c r="B152" s="29" t="s">
        <v>67</v>
      </c>
      <c r="C152" s="67">
        <v>9487.3105320541999</v>
      </c>
      <c r="D152" s="67">
        <v>5078.6349392382399</v>
      </c>
      <c r="E152" s="67">
        <v>5062.8909298147</v>
      </c>
      <c r="F152" s="67">
        <v>4747.3804789285896</v>
      </c>
      <c r="G152" s="67">
        <v>4857.4579428917696</v>
      </c>
      <c r="H152" s="67">
        <v>4793.0941116813401</v>
      </c>
      <c r="I152" s="67">
        <v>4677.9581918100803</v>
      </c>
      <c r="J152" s="67">
        <v>4734.3617482227401</v>
      </c>
      <c r="K152" s="67">
        <v>4779.7502946188197</v>
      </c>
      <c r="L152" s="67">
        <v>4923.1428422245899</v>
      </c>
      <c r="M152" s="67">
        <v>5191.34904324122</v>
      </c>
      <c r="N152" s="67">
        <v>5008.0274959476701</v>
      </c>
      <c r="O152" s="67">
        <v>5289.4555086314103</v>
      </c>
      <c r="P152" s="67">
        <v>5233.7112442553598</v>
      </c>
      <c r="Q152" s="67">
        <v>5483.4698804694999</v>
      </c>
      <c r="R152" s="67">
        <v>5193.4099468178802</v>
      </c>
      <c r="S152" s="67">
        <v>5301.2386733918302</v>
      </c>
      <c r="T152" s="67">
        <v>5944.7082781445397</v>
      </c>
      <c r="U152" s="67">
        <v>5603.1260579498403</v>
      </c>
    </row>
    <row r="153" spans="1:21" ht="12.75" customHeight="1" x14ac:dyDescent="0.25">
      <c r="A153" s="50" t="s">
        <v>109</v>
      </c>
      <c r="B153" s="28" t="s">
        <v>109</v>
      </c>
      <c r="C153" s="65" t="s">
        <v>165</v>
      </c>
      <c r="D153" s="65" t="s">
        <v>165</v>
      </c>
      <c r="E153" s="65" t="s">
        <v>165</v>
      </c>
      <c r="F153" s="65" t="s">
        <v>165</v>
      </c>
      <c r="G153" s="65" t="s">
        <v>165</v>
      </c>
      <c r="H153" s="65" t="s">
        <v>165</v>
      </c>
      <c r="I153" s="65" t="s">
        <v>165</v>
      </c>
      <c r="J153" s="65" t="s">
        <v>165</v>
      </c>
      <c r="K153" s="65">
        <v>0.55020000000000002</v>
      </c>
      <c r="L153" s="65" t="s">
        <v>165</v>
      </c>
      <c r="M153" s="65" t="s">
        <v>165</v>
      </c>
      <c r="N153" s="65">
        <v>14.20102</v>
      </c>
      <c r="O153" s="65" t="s">
        <v>165</v>
      </c>
      <c r="P153" s="65" t="s">
        <v>165</v>
      </c>
      <c r="Q153" s="65" t="s">
        <v>165</v>
      </c>
      <c r="R153" s="65" t="s">
        <v>165</v>
      </c>
      <c r="S153" s="65" t="s">
        <v>165</v>
      </c>
      <c r="T153" s="65" t="s">
        <v>165</v>
      </c>
      <c r="U153" s="65" t="s">
        <v>165</v>
      </c>
    </row>
    <row r="154" spans="1:21" ht="12.75" customHeight="1" x14ac:dyDescent="0.25">
      <c r="A154" s="50" t="s">
        <v>68</v>
      </c>
      <c r="B154" s="28" t="s">
        <v>68</v>
      </c>
      <c r="C154" s="65" t="s">
        <v>165</v>
      </c>
      <c r="D154" s="65" t="s">
        <v>165</v>
      </c>
      <c r="E154" s="65" t="s">
        <v>165</v>
      </c>
      <c r="F154" s="65" t="s">
        <v>165</v>
      </c>
      <c r="G154" s="65" t="s">
        <v>165</v>
      </c>
      <c r="H154" s="65" t="s">
        <v>165</v>
      </c>
      <c r="I154" s="65">
        <v>2</v>
      </c>
      <c r="J154" s="65" t="s">
        <v>165</v>
      </c>
      <c r="K154" s="65" t="s">
        <v>165</v>
      </c>
      <c r="L154" s="65" t="s">
        <v>165</v>
      </c>
      <c r="M154" s="65" t="s">
        <v>165</v>
      </c>
      <c r="N154" s="65" t="s">
        <v>165</v>
      </c>
      <c r="O154" s="65" t="s">
        <v>165</v>
      </c>
      <c r="P154" s="65" t="s">
        <v>165</v>
      </c>
      <c r="Q154" s="65" t="s">
        <v>165</v>
      </c>
      <c r="R154" s="65" t="s">
        <v>165</v>
      </c>
      <c r="S154" s="65" t="s">
        <v>165</v>
      </c>
      <c r="T154" s="65" t="s">
        <v>165</v>
      </c>
      <c r="U154" s="65" t="s">
        <v>165</v>
      </c>
    </row>
    <row r="155" spans="1:21" ht="12.75" customHeight="1" x14ac:dyDescent="0.25">
      <c r="A155" s="51" t="s">
        <v>179</v>
      </c>
      <c r="B155" s="49" t="s">
        <v>179</v>
      </c>
      <c r="C155" s="65">
        <v>28.799676760000001</v>
      </c>
      <c r="D155" s="65" t="s">
        <v>165</v>
      </c>
      <c r="E155" s="65" t="s">
        <v>166</v>
      </c>
      <c r="F155" s="65">
        <v>27.875038379999999</v>
      </c>
      <c r="G155" s="65" t="s">
        <v>165</v>
      </c>
      <c r="H155" s="65" t="s">
        <v>165</v>
      </c>
      <c r="I155" s="65" t="s">
        <v>165</v>
      </c>
      <c r="J155" s="65" t="s">
        <v>165</v>
      </c>
      <c r="K155" s="65" t="s">
        <v>165</v>
      </c>
      <c r="L155" s="65" t="s">
        <v>165</v>
      </c>
      <c r="M155" s="65" t="s">
        <v>165</v>
      </c>
      <c r="N155" s="65" t="s">
        <v>165</v>
      </c>
      <c r="O155" s="65" t="s">
        <v>165</v>
      </c>
      <c r="P155" s="65" t="s">
        <v>165</v>
      </c>
      <c r="Q155" s="65" t="s">
        <v>165</v>
      </c>
      <c r="R155" s="65" t="s">
        <v>165</v>
      </c>
      <c r="S155" s="65" t="s">
        <v>165</v>
      </c>
      <c r="T155" s="65" t="s">
        <v>165</v>
      </c>
      <c r="U155" s="65" t="s">
        <v>165</v>
      </c>
    </row>
    <row r="156" spans="1:21" ht="12.75" customHeight="1" x14ac:dyDescent="0.25">
      <c r="A156" s="50" t="s">
        <v>110</v>
      </c>
      <c r="B156" s="49" t="s">
        <v>110</v>
      </c>
      <c r="C156" s="65" t="s">
        <v>165</v>
      </c>
      <c r="D156" s="65" t="s">
        <v>165</v>
      </c>
      <c r="E156" s="65" t="s">
        <v>165</v>
      </c>
      <c r="F156" s="65" t="s">
        <v>165</v>
      </c>
      <c r="G156" s="65" t="s">
        <v>165</v>
      </c>
      <c r="H156" s="65" t="s">
        <v>165</v>
      </c>
      <c r="I156" s="65" t="s">
        <v>165</v>
      </c>
      <c r="J156" s="65" t="s">
        <v>165</v>
      </c>
      <c r="K156" s="65" t="s">
        <v>165</v>
      </c>
      <c r="L156" s="65" t="s">
        <v>165</v>
      </c>
      <c r="M156" s="65" t="s">
        <v>165</v>
      </c>
      <c r="N156" s="65" t="s">
        <v>165</v>
      </c>
      <c r="O156" s="65" t="s">
        <v>165</v>
      </c>
      <c r="P156" s="65" t="s">
        <v>165</v>
      </c>
      <c r="Q156" s="65" t="s">
        <v>165</v>
      </c>
      <c r="R156" s="65" t="s">
        <v>165</v>
      </c>
      <c r="S156" s="65" t="s">
        <v>165</v>
      </c>
      <c r="T156" s="65" t="s">
        <v>165</v>
      </c>
      <c r="U156" s="65" t="s">
        <v>165</v>
      </c>
    </row>
    <row r="157" spans="1:21" ht="12.75" customHeight="1" x14ac:dyDescent="0.25">
      <c r="A157" s="50" t="s">
        <v>138</v>
      </c>
      <c r="B157" s="28" t="s">
        <v>138</v>
      </c>
      <c r="C157" s="65" t="s">
        <v>165</v>
      </c>
      <c r="D157" s="65" t="s">
        <v>165</v>
      </c>
      <c r="E157" s="65" t="s">
        <v>165</v>
      </c>
      <c r="F157" s="65" t="s">
        <v>165</v>
      </c>
      <c r="G157" s="65" t="s">
        <v>165</v>
      </c>
      <c r="H157" s="65" t="s">
        <v>165</v>
      </c>
      <c r="I157" s="65" t="s">
        <v>165</v>
      </c>
      <c r="J157" s="65" t="s">
        <v>165</v>
      </c>
      <c r="K157" s="65" t="s">
        <v>165</v>
      </c>
      <c r="L157" s="65" t="s">
        <v>165</v>
      </c>
      <c r="M157" s="65" t="s">
        <v>165</v>
      </c>
      <c r="N157" s="65" t="s">
        <v>165</v>
      </c>
      <c r="O157" s="65" t="s">
        <v>165</v>
      </c>
      <c r="P157" s="65">
        <v>1.542</v>
      </c>
      <c r="Q157" s="65" t="s">
        <v>165</v>
      </c>
      <c r="R157" s="65" t="s">
        <v>165</v>
      </c>
      <c r="S157" s="65" t="s">
        <v>165</v>
      </c>
      <c r="T157" s="65" t="s">
        <v>165</v>
      </c>
      <c r="U157" s="65" t="s">
        <v>165</v>
      </c>
    </row>
    <row r="158" spans="1:21" ht="12.75" customHeight="1" x14ac:dyDescent="0.25">
      <c r="A158" s="50" t="s">
        <v>111</v>
      </c>
      <c r="B158" s="29" t="s">
        <v>111</v>
      </c>
      <c r="C158" s="66" t="s">
        <v>165</v>
      </c>
      <c r="D158" s="66" t="s">
        <v>165</v>
      </c>
      <c r="E158" s="66" t="s">
        <v>165</v>
      </c>
      <c r="F158" s="66" t="s">
        <v>165</v>
      </c>
      <c r="G158" s="66">
        <v>0.68120000000000003</v>
      </c>
      <c r="H158" s="66" t="s">
        <v>165</v>
      </c>
      <c r="I158" s="66" t="s">
        <v>165</v>
      </c>
      <c r="J158" s="66" t="s">
        <v>165</v>
      </c>
      <c r="K158" s="66" t="s">
        <v>165</v>
      </c>
      <c r="L158" s="66" t="s">
        <v>165</v>
      </c>
      <c r="M158" s="66" t="s">
        <v>165</v>
      </c>
      <c r="N158" s="66">
        <v>0.77</v>
      </c>
      <c r="O158" s="66" t="s">
        <v>165</v>
      </c>
      <c r="P158" s="66" t="s">
        <v>165</v>
      </c>
      <c r="Q158" s="66" t="s">
        <v>165</v>
      </c>
      <c r="R158" s="66" t="s">
        <v>165</v>
      </c>
      <c r="S158" s="66" t="s">
        <v>165</v>
      </c>
      <c r="T158" s="66" t="s">
        <v>165</v>
      </c>
      <c r="U158" s="66" t="s">
        <v>165</v>
      </c>
    </row>
    <row r="159" spans="1:21" ht="12.75" customHeight="1" x14ac:dyDescent="0.25">
      <c r="A159" s="50" t="s">
        <v>112</v>
      </c>
      <c r="B159" s="29" t="s">
        <v>112</v>
      </c>
      <c r="C159" s="66" t="s">
        <v>165</v>
      </c>
      <c r="D159" s="66" t="s">
        <v>165</v>
      </c>
      <c r="E159" s="66" t="s">
        <v>165</v>
      </c>
      <c r="F159" s="66" t="s">
        <v>165</v>
      </c>
      <c r="G159" s="66" t="s">
        <v>165</v>
      </c>
      <c r="H159" s="66" t="s">
        <v>165</v>
      </c>
      <c r="I159" s="66">
        <v>8.4600000000000009</v>
      </c>
      <c r="J159" s="66" t="s">
        <v>165</v>
      </c>
      <c r="K159" s="66" t="s">
        <v>165</v>
      </c>
      <c r="L159" s="66" t="s">
        <v>165</v>
      </c>
      <c r="M159" s="66" t="s">
        <v>165</v>
      </c>
      <c r="N159" s="66" t="s">
        <v>165</v>
      </c>
      <c r="O159" s="66" t="s">
        <v>165</v>
      </c>
      <c r="P159" s="66" t="s">
        <v>165</v>
      </c>
      <c r="Q159" s="66" t="s">
        <v>165</v>
      </c>
      <c r="R159" s="66" t="s">
        <v>165</v>
      </c>
      <c r="S159" s="66" t="s">
        <v>165</v>
      </c>
      <c r="T159" s="66" t="s">
        <v>165</v>
      </c>
      <c r="U159" s="66" t="s">
        <v>165</v>
      </c>
    </row>
    <row r="160" spans="1:21" ht="12.75" customHeight="1" x14ac:dyDescent="0.25">
      <c r="A160" s="50" t="s">
        <v>162</v>
      </c>
      <c r="B160" s="29" t="s">
        <v>162</v>
      </c>
      <c r="C160" s="66">
        <v>207.28</v>
      </c>
      <c r="D160" s="66" t="s">
        <v>165</v>
      </c>
      <c r="E160" s="66" t="s">
        <v>165</v>
      </c>
      <c r="F160" s="66" t="s">
        <v>165</v>
      </c>
      <c r="G160" s="66">
        <v>164</v>
      </c>
      <c r="H160" s="66" t="s">
        <v>165</v>
      </c>
      <c r="I160" s="66" t="s">
        <v>165</v>
      </c>
      <c r="J160" s="66" t="s">
        <v>165</v>
      </c>
      <c r="K160" s="66" t="s">
        <v>165</v>
      </c>
      <c r="L160" s="66" t="s">
        <v>165</v>
      </c>
      <c r="M160" s="66" t="s">
        <v>165</v>
      </c>
      <c r="N160" s="66" t="s">
        <v>165</v>
      </c>
      <c r="O160" s="66" t="s">
        <v>165</v>
      </c>
      <c r="P160" s="66" t="s">
        <v>165</v>
      </c>
      <c r="Q160" s="66" t="s">
        <v>165</v>
      </c>
      <c r="R160" s="66" t="s">
        <v>165</v>
      </c>
      <c r="S160" s="66" t="s">
        <v>165</v>
      </c>
      <c r="T160" s="66" t="s">
        <v>165</v>
      </c>
      <c r="U160" s="66" t="s">
        <v>165</v>
      </c>
    </row>
    <row r="161" spans="1:21" ht="12.6" customHeight="1" x14ac:dyDescent="0.25">
      <c r="A161" s="50" t="s">
        <v>113</v>
      </c>
      <c r="B161" s="29" t="s">
        <v>113</v>
      </c>
      <c r="C161" s="67" t="s">
        <v>165</v>
      </c>
      <c r="D161" s="67" t="s">
        <v>165</v>
      </c>
      <c r="E161" s="67" t="s">
        <v>165</v>
      </c>
      <c r="F161" s="67" t="s">
        <v>165</v>
      </c>
      <c r="G161" s="67" t="s">
        <v>165</v>
      </c>
      <c r="H161" s="66" t="s">
        <v>165</v>
      </c>
      <c r="I161" s="66">
        <v>1.1499999999999999</v>
      </c>
      <c r="J161" s="66" t="s">
        <v>165</v>
      </c>
      <c r="K161" s="66" t="s">
        <v>165</v>
      </c>
      <c r="L161" s="66" t="s">
        <v>165</v>
      </c>
      <c r="M161" s="66" t="s">
        <v>165</v>
      </c>
      <c r="N161" s="66" t="s">
        <v>165</v>
      </c>
      <c r="O161" s="66" t="s">
        <v>165</v>
      </c>
      <c r="P161" s="67" t="s">
        <v>165</v>
      </c>
      <c r="Q161" s="67" t="s">
        <v>165</v>
      </c>
      <c r="R161" s="67" t="s">
        <v>165</v>
      </c>
      <c r="S161" s="67" t="s">
        <v>165</v>
      </c>
      <c r="T161" s="67" t="s">
        <v>165</v>
      </c>
      <c r="U161" s="67" t="s">
        <v>165</v>
      </c>
    </row>
    <row r="162" spans="1:21" ht="12.75" customHeight="1" x14ac:dyDescent="0.25">
      <c r="A162" s="50" t="s">
        <v>69</v>
      </c>
      <c r="B162" s="29" t="s">
        <v>69</v>
      </c>
      <c r="C162" s="67">
        <v>226.50475667294401</v>
      </c>
      <c r="D162" s="67">
        <v>179.09102671101601</v>
      </c>
      <c r="E162" s="67">
        <v>135.53060736160199</v>
      </c>
      <c r="F162" s="67">
        <v>127.439797871468</v>
      </c>
      <c r="G162" s="66">
        <v>132.788862928654</v>
      </c>
      <c r="H162" s="67">
        <v>120.612762124301</v>
      </c>
      <c r="I162" s="67">
        <v>107.76701155708101</v>
      </c>
      <c r="J162" s="67">
        <v>108.09474325522299</v>
      </c>
      <c r="K162" s="67">
        <v>100.53216215026301</v>
      </c>
      <c r="L162" s="67">
        <v>98.146156452926405</v>
      </c>
      <c r="M162" s="67">
        <v>99.437466250036906</v>
      </c>
      <c r="N162" s="67">
        <v>102.411761784438</v>
      </c>
      <c r="O162" s="67">
        <v>96.791263020692298</v>
      </c>
      <c r="P162" s="67">
        <v>96.057633633322595</v>
      </c>
      <c r="Q162" s="67">
        <v>94.228273557246197</v>
      </c>
      <c r="R162" s="67">
        <v>83.410450251358796</v>
      </c>
      <c r="S162" s="67">
        <v>89.126973077461798</v>
      </c>
      <c r="T162" s="67">
        <v>85.744156303225495</v>
      </c>
      <c r="U162" s="67">
        <v>81.307718565064206</v>
      </c>
    </row>
    <row r="163" spans="1:21" ht="12.75" customHeight="1" x14ac:dyDescent="0.25">
      <c r="A163" s="50" t="s">
        <v>27</v>
      </c>
      <c r="B163" s="63" t="s">
        <v>27</v>
      </c>
      <c r="C163" s="68">
        <v>60.6729023709104</v>
      </c>
      <c r="D163" s="68">
        <v>58.755160337082202</v>
      </c>
      <c r="E163" s="68">
        <v>62.195413933949702</v>
      </c>
      <c r="F163" s="68">
        <v>62.608702002220497</v>
      </c>
      <c r="G163" s="68">
        <v>57.206103161290699</v>
      </c>
      <c r="H163" s="68">
        <v>50.327677788284703</v>
      </c>
      <c r="I163" s="68">
        <v>50.879746609189198</v>
      </c>
      <c r="J163" s="68">
        <v>51.737590574847601</v>
      </c>
      <c r="K163" s="68">
        <v>52.297092244591397</v>
      </c>
      <c r="L163" s="68">
        <v>50.489595925414001</v>
      </c>
      <c r="M163" s="68">
        <v>49.091294434445601</v>
      </c>
      <c r="N163" s="68">
        <v>47.614804713012397</v>
      </c>
      <c r="O163" s="68">
        <v>48.563472630029999</v>
      </c>
      <c r="P163" s="68">
        <v>49.192156598085298</v>
      </c>
      <c r="Q163" s="68">
        <v>53.9114541572159</v>
      </c>
      <c r="R163" s="68">
        <v>46.724583125095101</v>
      </c>
      <c r="S163" s="68">
        <v>45.844903263786399</v>
      </c>
      <c r="T163" s="68">
        <v>45.989657480252603</v>
      </c>
      <c r="U163" s="68">
        <v>44.843575876257397</v>
      </c>
    </row>
    <row r="164" spans="1:21" ht="12.75" customHeight="1" x14ac:dyDescent="0.25">
      <c r="A164" s="50" t="s">
        <v>28</v>
      </c>
      <c r="B164" s="63" t="s">
        <v>28</v>
      </c>
      <c r="C164" s="68">
        <v>1348.95172998316</v>
      </c>
      <c r="D164" s="68">
        <v>1420.67908980435</v>
      </c>
      <c r="E164" s="68">
        <v>1378.6720578315101</v>
      </c>
      <c r="F164" s="68">
        <v>1371.6318451037901</v>
      </c>
      <c r="G164" s="68">
        <v>1358.2328759674499</v>
      </c>
      <c r="H164" s="68">
        <v>1396.61329075299</v>
      </c>
      <c r="I164" s="68">
        <v>1410.43531755207</v>
      </c>
      <c r="J164" s="68">
        <v>1371.89880577847</v>
      </c>
      <c r="K164" s="68">
        <v>1412.9940886647901</v>
      </c>
      <c r="L164" s="68">
        <v>1414.0190657177</v>
      </c>
      <c r="M164" s="68">
        <v>1450.2870485593601</v>
      </c>
      <c r="N164" s="68">
        <v>1437.0268647082</v>
      </c>
      <c r="O164" s="68">
        <v>1385.9002424584701</v>
      </c>
      <c r="P164" s="68">
        <v>1369.12812270055</v>
      </c>
      <c r="Q164" s="68">
        <v>1179.8026614072201</v>
      </c>
      <c r="R164" s="68">
        <v>1044.7151791497099</v>
      </c>
      <c r="S164" s="68">
        <v>966.45676395622104</v>
      </c>
      <c r="T164" s="68">
        <v>959.83168254185205</v>
      </c>
      <c r="U164" s="68">
        <v>929.61467053811805</v>
      </c>
    </row>
    <row r="165" spans="1:21" ht="12.75" customHeight="1" x14ac:dyDescent="0.25">
      <c r="A165" s="51" t="s">
        <v>70</v>
      </c>
      <c r="B165" s="63" t="s">
        <v>70</v>
      </c>
      <c r="C165" s="68" t="s">
        <v>165</v>
      </c>
      <c r="D165" s="68">
        <v>62</v>
      </c>
      <c r="E165" s="68" t="s">
        <v>165</v>
      </c>
      <c r="F165" s="68" t="s">
        <v>165</v>
      </c>
      <c r="G165" s="68" t="s">
        <v>165</v>
      </c>
      <c r="H165" s="68" t="s">
        <v>165</v>
      </c>
      <c r="I165" s="68">
        <v>83.686999999999998</v>
      </c>
      <c r="J165" s="68" t="s">
        <v>165</v>
      </c>
      <c r="K165" s="68" t="s">
        <v>165</v>
      </c>
      <c r="L165" s="68" t="s">
        <v>165</v>
      </c>
      <c r="M165" s="68" t="s">
        <v>165</v>
      </c>
      <c r="N165" s="68" t="s">
        <v>165</v>
      </c>
      <c r="O165" s="68" t="s">
        <v>165</v>
      </c>
      <c r="P165" s="68" t="s">
        <v>165</v>
      </c>
      <c r="Q165" s="68" t="s">
        <v>165</v>
      </c>
      <c r="R165" s="68" t="s">
        <v>165</v>
      </c>
      <c r="S165" s="68" t="s">
        <v>165</v>
      </c>
      <c r="T165" s="68" t="s">
        <v>165</v>
      </c>
      <c r="U165" s="68" t="s">
        <v>165</v>
      </c>
    </row>
    <row r="166" spans="1:21" ht="12.75" customHeight="1" x14ac:dyDescent="0.25">
      <c r="A166" s="50" t="s">
        <v>71</v>
      </c>
      <c r="B166" s="63" t="s">
        <v>71</v>
      </c>
      <c r="C166" s="68" t="s">
        <v>165</v>
      </c>
      <c r="D166" s="68">
        <v>96</v>
      </c>
      <c r="E166" s="68" t="s">
        <v>165</v>
      </c>
      <c r="F166" s="68" t="s">
        <v>165</v>
      </c>
      <c r="G166" s="68" t="s">
        <v>165</v>
      </c>
      <c r="H166" s="68" t="s">
        <v>165</v>
      </c>
      <c r="I166" s="68">
        <v>112</v>
      </c>
      <c r="J166" s="68" t="s">
        <v>165</v>
      </c>
      <c r="K166" s="68" t="s">
        <v>165</v>
      </c>
      <c r="L166" s="68" t="s">
        <v>165</v>
      </c>
      <c r="M166" s="68" t="s">
        <v>165</v>
      </c>
      <c r="N166" s="68" t="s">
        <v>165</v>
      </c>
      <c r="O166" s="68" t="s">
        <v>165</v>
      </c>
      <c r="P166" s="68" t="s">
        <v>165</v>
      </c>
      <c r="Q166" s="68" t="s">
        <v>165</v>
      </c>
      <c r="R166" s="68" t="s">
        <v>165</v>
      </c>
      <c r="S166" s="68" t="s">
        <v>165</v>
      </c>
      <c r="T166" s="68" t="s">
        <v>165</v>
      </c>
      <c r="U166" s="68" t="s">
        <v>165</v>
      </c>
    </row>
    <row r="167" spans="1:21" ht="12.75" customHeight="1" x14ac:dyDescent="0.25">
      <c r="A167" s="50" t="s">
        <v>114</v>
      </c>
      <c r="B167" s="63" t="s">
        <v>114</v>
      </c>
      <c r="C167" s="69" t="s">
        <v>165</v>
      </c>
      <c r="D167" s="69" t="s">
        <v>165</v>
      </c>
      <c r="E167" s="68" t="s">
        <v>165</v>
      </c>
      <c r="F167" s="69" t="s">
        <v>165</v>
      </c>
      <c r="G167" s="69" t="s">
        <v>165</v>
      </c>
      <c r="H167" s="69" t="s">
        <v>165</v>
      </c>
      <c r="I167" s="69" t="s">
        <v>165</v>
      </c>
      <c r="J167" s="69" t="s">
        <v>165</v>
      </c>
      <c r="K167" s="69" t="s">
        <v>165</v>
      </c>
      <c r="L167" s="69">
        <v>10</v>
      </c>
      <c r="M167" s="69" t="s">
        <v>165</v>
      </c>
      <c r="N167" s="69" t="s">
        <v>165</v>
      </c>
      <c r="O167" s="69" t="s">
        <v>165</v>
      </c>
      <c r="P167" s="69" t="s">
        <v>165</v>
      </c>
      <c r="Q167" s="69" t="s">
        <v>165</v>
      </c>
      <c r="R167" s="69" t="s">
        <v>165</v>
      </c>
      <c r="S167" s="69" t="s">
        <v>165</v>
      </c>
      <c r="T167" s="69" t="s">
        <v>165</v>
      </c>
      <c r="U167" s="69" t="s">
        <v>165</v>
      </c>
    </row>
    <row r="168" spans="1:21" ht="12.75" customHeight="1" x14ac:dyDescent="0.25">
      <c r="A168" s="50" t="s">
        <v>72</v>
      </c>
      <c r="B168" s="29" t="s">
        <v>72</v>
      </c>
      <c r="C168" s="66" t="s">
        <v>165</v>
      </c>
      <c r="D168" s="66" t="s">
        <v>165</v>
      </c>
      <c r="E168" s="66" t="s">
        <v>165</v>
      </c>
      <c r="F168" s="66" t="s">
        <v>165</v>
      </c>
      <c r="G168" s="66" t="s">
        <v>165</v>
      </c>
      <c r="H168" s="66" t="s">
        <v>165</v>
      </c>
      <c r="I168" s="66" t="s">
        <v>165</v>
      </c>
      <c r="J168" s="66" t="s">
        <v>165</v>
      </c>
      <c r="K168" s="66" t="s">
        <v>165</v>
      </c>
      <c r="L168" s="66" t="s">
        <v>166</v>
      </c>
      <c r="M168" s="66" t="s">
        <v>165</v>
      </c>
      <c r="N168" s="66" t="s">
        <v>165</v>
      </c>
      <c r="O168" s="66" t="s">
        <v>165</v>
      </c>
      <c r="P168" s="66" t="s">
        <v>165</v>
      </c>
      <c r="Q168" s="66" t="s">
        <v>165</v>
      </c>
      <c r="R168" s="66" t="s">
        <v>165</v>
      </c>
      <c r="S168" s="66" t="s">
        <v>165</v>
      </c>
      <c r="T168" s="66" t="s">
        <v>165</v>
      </c>
      <c r="U168" s="66" t="s">
        <v>165</v>
      </c>
    </row>
    <row r="169" spans="1:21" ht="12.75" customHeight="1" x14ac:dyDescent="0.25">
      <c r="A169" s="50" t="s">
        <v>29</v>
      </c>
      <c r="B169" s="29" t="s">
        <v>29</v>
      </c>
      <c r="C169" s="66">
        <v>270.03639968778401</v>
      </c>
      <c r="D169" s="66">
        <v>246.412199636379</v>
      </c>
      <c r="E169" s="66">
        <v>241.07016860046599</v>
      </c>
      <c r="F169" s="66">
        <v>230.512864564696</v>
      </c>
      <c r="G169" s="66">
        <v>221.64061297397299</v>
      </c>
      <c r="H169" s="66">
        <v>216.686242626649</v>
      </c>
      <c r="I169" s="66">
        <v>208.94222572702</v>
      </c>
      <c r="J169" s="66">
        <v>198.720993224984</v>
      </c>
      <c r="K169" s="66">
        <v>191.073019713458</v>
      </c>
      <c r="L169" s="66">
        <v>187.50493258005</v>
      </c>
      <c r="M169" s="66">
        <v>181.12905944455801</v>
      </c>
      <c r="N169" s="66">
        <v>176.284807906075</v>
      </c>
      <c r="O169" s="66">
        <v>171.684021469204</v>
      </c>
      <c r="P169" s="66">
        <v>164.37419481236</v>
      </c>
      <c r="Q169" s="66">
        <v>155.89103693500499</v>
      </c>
      <c r="R169" s="66">
        <v>147.05997574061001</v>
      </c>
      <c r="S169" s="66">
        <v>148.69791267873899</v>
      </c>
      <c r="T169" s="66">
        <v>139.460044721239</v>
      </c>
      <c r="U169" s="66">
        <v>131.81196688424299</v>
      </c>
    </row>
    <row r="170" spans="1:21" ht="12.75" customHeight="1" x14ac:dyDescent="0.25">
      <c r="A170" s="50" t="s">
        <v>30</v>
      </c>
      <c r="B170" s="29" t="s">
        <v>30</v>
      </c>
      <c r="C170" s="67">
        <v>144.91615084596799</v>
      </c>
      <c r="D170" s="67">
        <v>119.263168547342</v>
      </c>
      <c r="E170" s="67">
        <v>115.19811239379599</v>
      </c>
      <c r="F170" s="67">
        <v>111.435849276997</v>
      </c>
      <c r="G170" s="67">
        <v>110.817635290401</v>
      </c>
      <c r="H170" s="66">
        <v>110.583221264275</v>
      </c>
      <c r="I170" s="66">
        <v>108.050598238802</v>
      </c>
      <c r="J170" s="66">
        <v>104.254148361486</v>
      </c>
      <c r="K170" s="66">
        <v>98.538583063197606</v>
      </c>
      <c r="L170" s="66">
        <v>96.030960642453095</v>
      </c>
      <c r="M170" s="66">
        <v>94.290074733964303</v>
      </c>
      <c r="N170" s="66">
        <v>93.443768592178202</v>
      </c>
      <c r="O170" s="66">
        <v>90.496093525686604</v>
      </c>
      <c r="P170" s="67">
        <v>87.366433507267402</v>
      </c>
      <c r="Q170" s="67">
        <v>85.817342910896897</v>
      </c>
      <c r="R170" s="67">
        <v>80.244369078236701</v>
      </c>
      <c r="S170" s="67">
        <v>78.3623280262495</v>
      </c>
      <c r="T170" s="67">
        <v>73.674829725809303</v>
      </c>
      <c r="U170" s="67">
        <v>73.711184660278406</v>
      </c>
    </row>
    <row r="171" spans="1:21" ht="12.75" customHeight="1" x14ac:dyDescent="0.25">
      <c r="A171" s="50" t="s">
        <v>31</v>
      </c>
      <c r="B171" s="29" t="s">
        <v>31</v>
      </c>
      <c r="C171" s="67">
        <v>74</v>
      </c>
      <c r="D171" s="67">
        <v>17</v>
      </c>
      <c r="E171" s="67">
        <v>12</v>
      </c>
      <c r="F171" s="67">
        <v>15</v>
      </c>
      <c r="G171" s="66">
        <v>15</v>
      </c>
      <c r="H171" s="67">
        <v>12</v>
      </c>
      <c r="I171" s="67">
        <v>9</v>
      </c>
      <c r="J171" s="67">
        <v>12</v>
      </c>
      <c r="K171" s="67">
        <v>12</v>
      </c>
      <c r="L171" s="67">
        <v>12</v>
      </c>
      <c r="M171" s="67">
        <v>12</v>
      </c>
      <c r="N171" s="67">
        <v>11</v>
      </c>
      <c r="O171" s="67">
        <v>11</v>
      </c>
      <c r="P171" s="67">
        <v>7</v>
      </c>
      <c r="Q171" s="67">
        <v>8</v>
      </c>
      <c r="R171" s="67">
        <v>7</v>
      </c>
      <c r="S171" s="67">
        <v>6</v>
      </c>
      <c r="T171" s="67" t="s">
        <v>165</v>
      </c>
      <c r="U171" s="67" t="s">
        <v>165</v>
      </c>
    </row>
    <row r="172" spans="1:21" ht="12.75" customHeight="1" x14ac:dyDescent="0.25">
      <c r="A172" s="50" t="s">
        <v>115</v>
      </c>
      <c r="B172" s="29" t="s">
        <v>115</v>
      </c>
      <c r="C172" s="67" t="s">
        <v>165</v>
      </c>
      <c r="D172" s="67" t="s">
        <v>165</v>
      </c>
      <c r="E172" s="67" t="s">
        <v>165</v>
      </c>
      <c r="F172" s="67" t="s">
        <v>165</v>
      </c>
      <c r="G172" s="67" t="s">
        <v>165</v>
      </c>
      <c r="H172" s="67" t="s">
        <v>165</v>
      </c>
      <c r="I172" s="67">
        <v>907.1</v>
      </c>
      <c r="J172" s="67" t="s">
        <v>165</v>
      </c>
      <c r="K172" s="67" t="s">
        <v>165</v>
      </c>
      <c r="L172" s="67" t="s">
        <v>165</v>
      </c>
      <c r="M172" s="67" t="s">
        <v>165</v>
      </c>
      <c r="N172" s="67" t="s">
        <v>165</v>
      </c>
      <c r="O172" s="67" t="s">
        <v>165</v>
      </c>
      <c r="P172" s="67" t="s">
        <v>165</v>
      </c>
      <c r="Q172" s="67" t="s">
        <v>165</v>
      </c>
      <c r="R172" s="67" t="s">
        <v>165</v>
      </c>
      <c r="S172" s="67" t="s">
        <v>165</v>
      </c>
      <c r="T172" s="67" t="s">
        <v>165</v>
      </c>
      <c r="U172" s="67" t="s">
        <v>165</v>
      </c>
    </row>
    <row r="173" spans="1:21" ht="23.4" customHeight="1" x14ac:dyDescent="0.25">
      <c r="A173" s="50" t="s">
        <v>180</v>
      </c>
      <c r="B173" s="63" t="s">
        <v>180</v>
      </c>
      <c r="C173" s="68">
        <v>41.587129927285702</v>
      </c>
      <c r="D173" s="68">
        <v>34.312217687521901</v>
      </c>
      <c r="E173" s="68">
        <v>33.943502216260697</v>
      </c>
      <c r="F173" s="68">
        <v>36.023232972991899</v>
      </c>
      <c r="G173" s="68">
        <v>37.139511199098997</v>
      </c>
      <c r="H173" s="68">
        <v>36.417804739409299</v>
      </c>
      <c r="I173" s="68">
        <v>35.228155853990998</v>
      </c>
      <c r="J173" s="68">
        <v>34.160350287217298</v>
      </c>
      <c r="K173" s="68">
        <v>32.080649401614302</v>
      </c>
      <c r="L173" s="68">
        <v>34.919014949999998</v>
      </c>
      <c r="M173" s="68">
        <v>31.737777099999999</v>
      </c>
      <c r="N173" s="68">
        <v>32.150746249999997</v>
      </c>
      <c r="O173" s="68">
        <v>33.041974500000002</v>
      </c>
      <c r="P173" s="68">
        <v>34.5639848</v>
      </c>
      <c r="Q173" s="68">
        <v>36.043822349999999</v>
      </c>
      <c r="R173" s="68">
        <v>34.105646249999999</v>
      </c>
      <c r="S173" s="68" t="s">
        <v>165</v>
      </c>
      <c r="T173" s="68" t="s">
        <v>165</v>
      </c>
      <c r="U173" s="68" t="s">
        <v>165</v>
      </c>
    </row>
    <row r="174" spans="1:21" ht="12.75" customHeight="1" x14ac:dyDescent="0.25">
      <c r="A174" s="50" t="s">
        <v>163</v>
      </c>
      <c r="B174" s="63" t="s">
        <v>163</v>
      </c>
      <c r="C174" s="68" t="s">
        <v>165</v>
      </c>
      <c r="D174" s="68" t="s">
        <v>165</v>
      </c>
      <c r="E174" s="68" t="s">
        <v>165</v>
      </c>
      <c r="F174" s="68" t="s">
        <v>165</v>
      </c>
      <c r="G174" s="68" t="s">
        <v>165</v>
      </c>
      <c r="H174" s="68" t="s">
        <v>165</v>
      </c>
      <c r="I174" s="68" t="s">
        <v>165</v>
      </c>
      <c r="J174" s="68" t="s">
        <v>165</v>
      </c>
      <c r="K174" s="68" t="s">
        <v>165</v>
      </c>
      <c r="L174" s="68" t="s">
        <v>165</v>
      </c>
      <c r="M174" s="68" t="s">
        <v>165</v>
      </c>
      <c r="N174" s="68" t="s">
        <v>165</v>
      </c>
      <c r="O174" s="68" t="s">
        <v>165</v>
      </c>
      <c r="P174" s="68" t="s">
        <v>165</v>
      </c>
      <c r="Q174" s="68" t="s">
        <v>165</v>
      </c>
      <c r="R174" s="68" t="s">
        <v>165</v>
      </c>
      <c r="S174" s="68">
        <v>1.82</v>
      </c>
      <c r="T174" s="68" t="s">
        <v>165</v>
      </c>
      <c r="U174" s="68" t="s">
        <v>165</v>
      </c>
    </row>
    <row r="175" spans="1:21" ht="12.75" customHeight="1" x14ac:dyDescent="0.25">
      <c r="A175" s="51" t="s">
        <v>73</v>
      </c>
      <c r="B175" s="64" t="s">
        <v>73</v>
      </c>
      <c r="C175" s="68" t="s">
        <v>165</v>
      </c>
      <c r="D175" s="68">
        <v>18.940000000000001</v>
      </c>
      <c r="E175" s="68">
        <v>19.899999999999999</v>
      </c>
      <c r="F175" s="68">
        <v>19.8</v>
      </c>
      <c r="G175" s="68">
        <v>19.8</v>
      </c>
      <c r="H175" s="68" t="s">
        <v>165</v>
      </c>
      <c r="I175" s="68">
        <v>42.72</v>
      </c>
      <c r="J175" s="68" t="s">
        <v>165</v>
      </c>
      <c r="K175" s="68" t="s">
        <v>165</v>
      </c>
      <c r="L175" s="68" t="s">
        <v>165</v>
      </c>
      <c r="M175" s="68" t="s">
        <v>165</v>
      </c>
      <c r="N175" s="68" t="s">
        <v>165</v>
      </c>
      <c r="O175" s="68" t="s">
        <v>165</v>
      </c>
      <c r="P175" s="68" t="s">
        <v>165</v>
      </c>
      <c r="Q175" s="68" t="s">
        <v>165</v>
      </c>
      <c r="R175" s="68" t="s">
        <v>165</v>
      </c>
      <c r="S175" s="68" t="s">
        <v>165</v>
      </c>
      <c r="T175" s="68" t="s">
        <v>165</v>
      </c>
      <c r="U175" s="68" t="s">
        <v>165</v>
      </c>
    </row>
    <row r="176" spans="1:21" ht="12.75" customHeight="1" x14ac:dyDescent="0.25">
      <c r="A176" s="50" t="s">
        <v>116</v>
      </c>
      <c r="B176" s="63" t="s">
        <v>116</v>
      </c>
      <c r="C176" s="68" t="s">
        <v>165</v>
      </c>
      <c r="D176" s="68" t="s">
        <v>165</v>
      </c>
      <c r="E176" s="68" t="s">
        <v>165</v>
      </c>
      <c r="F176" s="68" t="s">
        <v>165</v>
      </c>
      <c r="G176" s="68" t="s">
        <v>165</v>
      </c>
      <c r="H176" s="68" t="s">
        <v>165</v>
      </c>
      <c r="I176" s="68">
        <v>0.59399999999999997</v>
      </c>
      <c r="J176" s="68" t="s">
        <v>165</v>
      </c>
      <c r="K176" s="68" t="s">
        <v>165</v>
      </c>
      <c r="L176" s="68" t="s">
        <v>165</v>
      </c>
      <c r="M176" s="68" t="s">
        <v>165</v>
      </c>
      <c r="N176" s="68" t="s">
        <v>165</v>
      </c>
      <c r="O176" s="68" t="s">
        <v>165</v>
      </c>
      <c r="P176" s="68" t="s">
        <v>165</v>
      </c>
      <c r="Q176" s="68" t="s">
        <v>165</v>
      </c>
      <c r="R176" s="68" t="s">
        <v>165</v>
      </c>
      <c r="S176" s="68" t="s">
        <v>165</v>
      </c>
      <c r="T176" s="68" t="s">
        <v>165</v>
      </c>
      <c r="U176" s="68" t="s">
        <v>165</v>
      </c>
    </row>
    <row r="177" spans="1:21" ht="13.5" customHeight="1" x14ac:dyDescent="0.25">
      <c r="A177" s="50" t="s">
        <v>74</v>
      </c>
      <c r="B177" s="63" t="s">
        <v>74</v>
      </c>
      <c r="C177" s="69">
        <v>36.857999999999997</v>
      </c>
      <c r="D177" s="69" t="s">
        <v>165</v>
      </c>
      <c r="E177" s="69" t="s">
        <v>165</v>
      </c>
      <c r="F177" s="69" t="s">
        <v>165</v>
      </c>
      <c r="G177" s="69" t="s">
        <v>165</v>
      </c>
      <c r="H177" s="69" t="s">
        <v>165</v>
      </c>
      <c r="I177" s="69" t="s">
        <v>165</v>
      </c>
      <c r="J177" s="69" t="s">
        <v>165</v>
      </c>
      <c r="K177" s="69" t="s">
        <v>165</v>
      </c>
      <c r="L177" s="69" t="s">
        <v>165</v>
      </c>
      <c r="M177" s="69" t="s">
        <v>165</v>
      </c>
      <c r="N177" s="69" t="s">
        <v>165</v>
      </c>
      <c r="O177" s="69" t="s">
        <v>165</v>
      </c>
      <c r="P177" s="69" t="s">
        <v>165</v>
      </c>
      <c r="Q177" s="69" t="s">
        <v>165</v>
      </c>
      <c r="R177" s="69" t="s">
        <v>165</v>
      </c>
      <c r="S177" s="69" t="s">
        <v>165</v>
      </c>
      <c r="T177" s="69" t="s">
        <v>165</v>
      </c>
      <c r="U177" s="69" t="s">
        <v>165</v>
      </c>
    </row>
    <row r="178" spans="1:21" ht="12.75" customHeight="1" x14ac:dyDescent="0.25">
      <c r="A178" s="50" t="s">
        <v>75</v>
      </c>
      <c r="B178" s="29" t="s">
        <v>75</v>
      </c>
      <c r="C178" s="66" t="s">
        <v>165</v>
      </c>
      <c r="D178" s="66" t="s">
        <v>165</v>
      </c>
      <c r="E178" s="66" t="s">
        <v>165</v>
      </c>
      <c r="F178" s="66" t="s">
        <v>165</v>
      </c>
      <c r="G178" s="66" t="s">
        <v>165</v>
      </c>
      <c r="H178" s="66" t="s">
        <v>165</v>
      </c>
      <c r="I178" s="66">
        <v>94.873800000000003</v>
      </c>
      <c r="J178" s="66" t="s">
        <v>165</v>
      </c>
      <c r="K178" s="66" t="s">
        <v>165</v>
      </c>
      <c r="L178" s="66" t="s">
        <v>165</v>
      </c>
      <c r="M178" s="66" t="s">
        <v>165</v>
      </c>
      <c r="N178" s="66" t="s">
        <v>165</v>
      </c>
      <c r="O178" s="66" t="s">
        <v>165</v>
      </c>
      <c r="P178" s="66" t="s">
        <v>165</v>
      </c>
      <c r="Q178" s="66" t="s">
        <v>165</v>
      </c>
      <c r="R178" s="66" t="s">
        <v>165</v>
      </c>
      <c r="S178" s="66" t="s">
        <v>165</v>
      </c>
      <c r="T178" s="66" t="s">
        <v>165</v>
      </c>
      <c r="U178" s="66" t="s">
        <v>165</v>
      </c>
    </row>
    <row r="179" spans="1:21" ht="12.75" customHeight="1" x14ac:dyDescent="0.25">
      <c r="A179" s="50" t="s">
        <v>76</v>
      </c>
      <c r="B179" s="29" t="s">
        <v>76</v>
      </c>
      <c r="C179" s="66">
        <v>643.71228732862505</v>
      </c>
      <c r="D179" s="66">
        <v>813.96897081620295</v>
      </c>
      <c r="E179" s="66">
        <v>894.36902155909695</v>
      </c>
      <c r="F179" s="66">
        <v>921.53855385964903</v>
      </c>
      <c r="G179" s="66">
        <v>914.95717722299901</v>
      </c>
      <c r="H179" s="66">
        <v>945.08485609778904</v>
      </c>
      <c r="I179" s="66">
        <v>1036.9292411387601</v>
      </c>
      <c r="J179" s="66">
        <v>994.17379527351898</v>
      </c>
      <c r="K179" s="66">
        <v>1024.78255924273</v>
      </c>
      <c r="L179" s="66">
        <v>1085.7029961217499</v>
      </c>
      <c r="M179" s="66">
        <v>1142.4407752745401</v>
      </c>
      <c r="N179" s="66">
        <v>1072.3498648177999</v>
      </c>
      <c r="O179" s="66">
        <v>1113.4777966383001</v>
      </c>
      <c r="P179" s="66">
        <v>1199.8288212651601</v>
      </c>
      <c r="Q179" s="66">
        <v>1294.93486327451</v>
      </c>
      <c r="R179" s="66">
        <v>1431.89328321569</v>
      </c>
      <c r="S179" s="66">
        <v>1287.6891799903101</v>
      </c>
      <c r="T179" s="66">
        <v>1293.7594617698201</v>
      </c>
      <c r="U179" s="66">
        <v>1283.73692305449</v>
      </c>
    </row>
    <row r="180" spans="1:21" ht="12.75" customHeight="1" x14ac:dyDescent="0.25">
      <c r="A180" s="50" t="s">
        <v>77</v>
      </c>
      <c r="B180" s="29" t="s">
        <v>77</v>
      </c>
      <c r="C180" s="67" t="s">
        <v>165</v>
      </c>
      <c r="D180" s="67" t="s">
        <v>165</v>
      </c>
      <c r="E180" s="67" t="s">
        <v>165</v>
      </c>
      <c r="F180" s="67" t="s">
        <v>165</v>
      </c>
      <c r="G180" s="67" t="s">
        <v>165</v>
      </c>
      <c r="H180" s="66" t="s">
        <v>165</v>
      </c>
      <c r="I180" s="66">
        <v>81.691900000000004</v>
      </c>
      <c r="J180" s="66" t="s">
        <v>165</v>
      </c>
      <c r="K180" s="66" t="s">
        <v>165</v>
      </c>
      <c r="L180" s="66" t="s">
        <v>165</v>
      </c>
      <c r="M180" s="66">
        <v>90.239000000000004</v>
      </c>
      <c r="N180" s="66" t="s">
        <v>165</v>
      </c>
      <c r="O180" s="66" t="s">
        <v>165</v>
      </c>
      <c r="P180" s="67" t="s">
        <v>165</v>
      </c>
      <c r="Q180" s="67" t="s">
        <v>165</v>
      </c>
      <c r="R180" s="67" t="s">
        <v>165</v>
      </c>
      <c r="S180" s="67" t="s">
        <v>165</v>
      </c>
      <c r="T180" s="67" t="s">
        <v>165</v>
      </c>
      <c r="U180" s="67" t="s">
        <v>165</v>
      </c>
    </row>
    <row r="181" spans="1:21" ht="12.75" customHeight="1" x14ac:dyDescent="0.25">
      <c r="A181" s="50" t="s">
        <v>117</v>
      </c>
      <c r="B181" s="29" t="s">
        <v>117</v>
      </c>
      <c r="C181" s="67" t="s">
        <v>165</v>
      </c>
      <c r="D181" s="67" t="s">
        <v>165</v>
      </c>
      <c r="E181" s="67" t="s">
        <v>165</v>
      </c>
      <c r="F181" s="67" t="s">
        <v>165</v>
      </c>
      <c r="G181" s="66" t="s">
        <v>165</v>
      </c>
      <c r="H181" s="67" t="s">
        <v>165</v>
      </c>
      <c r="I181" s="67">
        <v>103.77</v>
      </c>
      <c r="J181" s="67" t="s">
        <v>165</v>
      </c>
      <c r="K181" s="67" t="s">
        <v>165</v>
      </c>
      <c r="L181" s="67" t="s">
        <v>165</v>
      </c>
      <c r="M181" s="67" t="s">
        <v>165</v>
      </c>
      <c r="N181" s="67" t="s">
        <v>165</v>
      </c>
      <c r="O181" s="67" t="s">
        <v>165</v>
      </c>
      <c r="P181" s="67" t="s">
        <v>165</v>
      </c>
      <c r="Q181" s="67" t="s">
        <v>165</v>
      </c>
      <c r="R181" s="67" t="s">
        <v>165</v>
      </c>
      <c r="S181" s="67" t="s">
        <v>165</v>
      </c>
      <c r="T181" s="67" t="s">
        <v>165</v>
      </c>
      <c r="U181" s="67" t="s">
        <v>165</v>
      </c>
    </row>
    <row r="182" spans="1:21" ht="12.75" customHeight="1" x14ac:dyDescent="0.25">
      <c r="A182" s="50" t="s">
        <v>78</v>
      </c>
      <c r="B182" s="29" t="s">
        <v>78</v>
      </c>
      <c r="C182" s="67">
        <v>2328.2885566189798</v>
      </c>
      <c r="D182" s="67">
        <v>1160.29489033911</v>
      </c>
      <c r="E182" s="67">
        <v>1056.9636394919301</v>
      </c>
      <c r="F182" s="67">
        <v>965.00152845981495</v>
      </c>
      <c r="G182" s="67">
        <v>1132.3244142767501</v>
      </c>
      <c r="H182" s="67">
        <v>1078.4767393977299</v>
      </c>
      <c r="I182" s="67">
        <v>1046.9728655552101</v>
      </c>
      <c r="J182" s="67">
        <v>1087.7480568187</v>
      </c>
      <c r="K182" s="67">
        <v>1131.0807942976801</v>
      </c>
      <c r="L182" s="67">
        <v>1164.56157252499</v>
      </c>
      <c r="M182" s="67">
        <v>1144.4416210515601</v>
      </c>
      <c r="N182" s="67">
        <v>1171.4932114394301</v>
      </c>
      <c r="O182" s="67">
        <v>1259.1364891575699</v>
      </c>
      <c r="P182" s="67">
        <v>1298.5706146043699</v>
      </c>
      <c r="Q182" s="67">
        <v>1271.4896411934201</v>
      </c>
      <c r="R182" s="67">
        <v>1111.63009108398</v>
      </c>
      <c r="S182" s="67">
        <v>1162.1365292965399</v>
      </c>
      <c r="T182" s="67">
        <v>1200.9761499287799</v>
      </c>
      <c r="U182" s="67">
        <v>1205.5661302416499</v>
      </c>
    </row>
    <row r="183" spans="1:21" ht="12.75" customHeight="1" x14ac:dyDescent="0.25">
      <c r="A183" s="50" t="s">
        <v>118</v>
      </c>
      <c r="B183" s="63" t="s">
        <v>118</v>
      </c>
      <c r="C183" s="68" t="s">
        <v>165</v>
      </c>
      <c r="D183" s="68" t="s">
        <v>165</v>
      </c>
      <c r="E183" s="68" t="s">
        <v>165</v>
      </c>
      <c r="F183" s="68" t="s">
        <v>165</v>
      </c>
      <c r="G183" s="68" t="s">
        <v>165</v>
      </c>
      <c r="H183" s="68" t="s">
        <v>165</v>
      </c>
      <c r="I183" s="68">
        <v>248</v>
      </c>
      <c r="J183" s="68" t="s">
        <v>165</v>
      </c>
      <c r="K183" s="68" t="s">
        <v>165</v>
      </c>
      <c r="L183" s="68" t="s">
        <v>165</v>
      </c>
      <c r="M183" s="68" t="s">
        <v>165</v>
      </c>
      <c r="N183" s="68">
        <v>332</v>
      </c>
      <c r="O183" s="68" t="s">
        <v>165</v>
      </c>
      <c r="P183" s="68" t="s">
        <v>165</v>
      </c>
      <c r="Q183" s="68" t="s">
        <v>165</v>
      </c>
      <c r="R183" s="68" t="s">
        <v>165</v>
      </c>
      <c r="S183" s="68" t="s">
        <v>165</v>
      </c>
      <c r="T183" s="68" t="s">
        <v>165</v>
      </c>
      <c r="U183" s="68" t="s">
        <v>165</v>
      </c>
    </row>
    <row r="184" spans="1:21" ht="24.6" customHeight="1" x14ac:dyDescent="0.25">
      <c r="A184" s="50" t="s">
        <v>181</v>
      </c>
      <c r="B184" s="63" t="s">
        <v>181</v>
      </c>
      <c r="C184" s="68">
        <v>2893.05275956779</v>
      </c>
      <c r="D184" s="68">
        <v>2322.89764528569</v>
      </c>
      <c r="E184" s="68">
        <v>2219.0765420489702</v>
      </c>
      <c r="F184" s="68">
        <v>2049.4116461974399</v>
      </c>
      <c r="G184" s="68">
        <v>1992.3428817250999</v>
      </c>
      <c r="H184" s="68">
        <v>1876.4329970004901</v>
      </c>
      <c r="I184" s="68">
        <v>1807.27788721212</v>
      </c>
      <c r="J184" s="68">
        <v>1768.1432421618299</v>
      </c>
      <c r="K184" s="68">
        <v>1724.9711167319199</v>
      </c>
      <c r="L184" s="68">
        <v>1670.9626196039901</v>
      </c>
      <c r="M184" s="68">
        <v>1617.9608868779701</v>
      </c>
      <c r="N184" s="68">
        <v>1596.41312443324</v>
      </c>
      <c r="O184" s="68">
        <v>1543.83165556934</v>
      </c>
      <c r="P184" s="68">
        <v>1479.75563134394</v>
      </c>
      <c r="Q184" s="68">
        <v>1327.3062675569799</v>
      </c>
      <c r="R184" s="68">
        <v>1156.8579104692501</v>
      </c>
      <c r="S184" s="68">
        <v>1122.5490608800201</v>
      </c>
      <c r="T184" s="68">
        <v>1049.0093264429399</v>
      </c>
      <c r="U184" s="68">
        <v>1067.62683391062</v>
      </c>
    </row>
    <row r="185" spans="1:21" ht="19.8" customHeight="1" x14ac:dyDescent="0.25">
      <c r="A185" s="51" t="s">
        <v>182</v>
      </c>
      <c r="B185" s="64" t="s">
        <v>182</v>
      </c>
      <c r="C185" s="68">
        <v>156.6806</v>
      </c>
      <c r="D185" s="68" t="s">
        <v>165</v>
      </c>
      <c r="E185" s="68" t="s">
        <v>165</v>
      </c>
      <c r="F185" s="68" t="s">
        <v>165</v>
      </c>
      <c r="G185" s="68" t="s">
        <v>165</v>
      </c>
      <c r="H185" s="68" t="s">
        <v>165</v>
      </c>
      <c r="I185" s="68" t="s">
        <v>165</v>
      </c>
      <c r="J185" s="68" t="s">
        <v>165</v>
      </c>
      <c r="K185" s="68" t="s">
        <v>165</v>
      </c>
      <c r="L185" s="68" t="s">
        <v>165</v>
      </c>
      <c r="M185" s="68" t="s">
        <v>165</v>
      </c>
      <c r="N185" s="68" t="s">
        <v>165</v>
      </c>
      <c r="O185" s="68" t="s">
        <v>165</v>
      </c>
      <c r="P185" s="68" t="s">
        <v>165</v>
      </c>
      <c r="Q185" s="68" t="s">
        <v>165</v>
      </c>
      <c r="R185" s="68" t="s">
        <v>165</v>
      </c>
      <c r="S185" s="68" t="s">
        <v>165</v>
      </c>
      <c r="T185" s="68" t="s">
        <v>165</v>
      </c>
      <c r="U185" s="68" t="s">
        <v>165</v>
      </c>
    </row>
    <row r="186" spans="1:21" ht="16.2" customHeight="1" x14ac:dyDescent="0.25">
      <c r="A186" s="50" t="s">
        <v>183</v>
      </c>
      <c r="B186" s="63" t="s">
        <v>183</v>
      </c>
      <c r="C186" s="68">
        <v>21782.310672194799</v>
      </c>
      <c r="D186" s="68">
        <v>21306.3453586295</v>
      </c>
      <c r="E186" s="68">
        <v>21346.406613872899</v>
      </c>
      <c r="F186" s="68">
        <v>21029.685495813999</v>
      </c>
      <c r="G186" s="68">
        <v>20756.014762893599</v>
      </c>
      <c r="H186" s="68">
        <v>19708.830764041701</v>
      </c>
      <c r="I186" s="68">
        <v>19464.742580658502</v>
      </c>
      <c r="J186" s="68">
        <v>18421.197225902099</v>
      </c>
      <c r="K186" s="68">
        <v>20532.7901613998</v>
      </c>
      <c r="L186" s="68">
        <v>19332.3054551272</v>
      </c>
      <c r="M186" s="68">
        <v>18156.169464933198</v>
      </c>
      <c r="N186" s="68">
        <v>17365.738197379102</v>
      </c>
      <c r="O186" s="68">
        <v>16714.292923833302</v>
      </c>
      <c r="P186" s="68">
        <v>15663.9540807131</v>
      </c>
      <c r="Q186" s="68">
        <v>14440.365458275999</v>
      </c>
      <c r="R186" s="68">
        <v>13395.301272075099</v>
      </c>
      <c r="S186" s="68">
        <v>12579.36228548</v>
      </c>
      <c r="T186" s="68">
        <v>12573.932500093601</v>
      </c>
      <c r="U186" s="68">
        <v>11882.0219961603</v>
      </c>
    </row>
    <row r="187" spans="1:21" ht="12.75" customHeight="1" x14ac:dyDescent="0.25">
      <c r="A187" s="50" t="s">
        <v>119</v>
      </c>
      <c r="B187" s="63" t="s">
        <v>119</v>
      </c>
      <c r="C187" s="69">
        <v>29.991</v>
      </c>
      <c r="D187" s="69" t="s">
        <v>165</v>
      </c>
      <c r="E187" s="69" t="s">
        <v>165</v>
      </c>
      <c r="F187" s="69" t="s">
        <v>165</v>
      </c>
      <c r="G187" s="69">
        <v>47.203000000000003</v>
      </c>
      <c r="H187" s="69" t="s">
        <v>165</v>
      </c>
      <c r="I187" s="69">
        <v>44.173000000000002</v>
      </c>
      <c r="J187" s="69" t="s">
        <v>165</v>
      </c>
      <c r="K187" s="69">
        <v>38.850999999999999</v>
      </c>
      <c r="L187" s="69" t="s">
        <v>165</v>
      </c>
      <c r="M187" s="69">
        <v>38.757330000000003</v>
      </c>
      <c r="N187" s="69" t="s">
        <v>165</v>
      </c>
      <c r="O187" s="69" t="s">
        <v>165</v>
      </c>
      <c r="P187" s="69" t="s">
        <v>165</v>
      </c>
      <c r="Q187" s="69" t="s">
        <v>165</v>
      </c>
      <c r="R187" s="69" t="s">
        <v>165</v>
      </c>
      <c r="S187" s="69" t="s">
        <v>165</v>
      </c>
      <c r="T187" s="69" t="s">
        <v>165</v>
      </c>
      <c r="U187" s="69" t="s">
        <v>165</v>
      </c>
    </row>
    <row r="188" spans="1:21" ht="12.75" customHeight="1" x14ac:dyDescent="0.25">
      <c r="A188" s="50" t="s">
        <v>32</v>
      </c>
      <c r="B188" s="29" t="s">
        <v>32</v>
      </c>
      <c r="C188" s="66">
        <v>411.92500000000001</v>
      </c>
      <c r="D188" s="66">
        <v>285.815</v>
      </c>
      <c r="E188" s="66">
        <v>279.61900000000003</v>
      </c>
      <c r="F188" s="66">
        <v>284.71499999999997</v>
      </c>
      <c r="G188" s="66">
        <v>273.91399999999999</v>
      </c>
      <c r="H188" s="66">
        <v>280.81400000000002</v>
      </c>
      <c r="I188" s="66">
        <v>286.41699999999997</v>
      </c>
      <c r="J188" s="66">
        <v>285.61799999999999</v>
      </c>
      <c r="K188" s="66">
        <v>285.71800000000002</v>
      </c>
      <c r="L188" s="66">
        <v>268.01900000000001</v>
      </c>
      <c r="M188" s="66">
        <v>269.82400000000001</v>
      </c>
      <c r="N188" s="66">
        <v>257.524</v>
      </c>
      <c r="O188" s="66" t="s">
        <v>165</v>
      </c>
      <c r="P188" s="66" t="s">
        <v>165</v>
      </c>
      <c r="Q188" s="66" t="s">
        <v>165</v>
      </c>
      <c r="R188" s="66" t="s">
        <v>165</v>
      </c>
      <c r="S188" s="66" t="s">
        <v>165</v>
      </c>
      <c r="T188" s="66" t="s">
        <v>165</v>
      </c>
      <c r="U188" s="66" t="s">
        <v>165</v>
      </c>
    </row>
    <row r="189" spans="1:21" ht="12.75" customHeight="1" x14ac:dyDescent="0.25">
      <c r="A189" s="50" t="s">
        <v>120</v>
      </c>
      <c r="B189" s="29" t="s">
        <v>120</v>
      </c>
      <c r="C189" s="66" t="s">
        <v>165</v>
      </c>
      <c r="D189" s="66" t="s">
        <v>165</v>
      </c>
      <c r="E189" s="66" t="s">
        <v>165</v>
      </c>
      <c r="F189" s="66" t="s">
        <v>165</v>
      </c>
      <c r="G189" s="66" t="s">
        <v>165</v>
      </c>
      <c r="H189" s="66" t="s">
        <v>165</v>
      </c>
      <c r="I189" s="66" t="s">
        <v>165</v>
      </c>
      <c r="J189" s="66" t="s">
        <v>165</v>
      </c>
      <c r="K189" s="66" t="s">
        <v>165</v>
      </c>
      <c r="L189" s="66" t="s">
        <v>165</v>
      </c>
      <c r="M189" s="66" t="s">
        <v>165</v>
      </c>
      <c r="N189" s="66" t="s">
        <v>165</v>
      </c>
      <c r="O189" s="66" t="s">
        <v>165</v>
      </c>
      <c r="P189" s="66" t="s">
        <v>165</v>
      </c>
      <c r="Q189" s="66" t="s">
        <v>165</v>
      </c>
      <c r="R189" s="66" t="s">
        <v>165</v>
      </c>
      <c r="S189" s="66" t="s">
        <v>165</v>
      </c>
      <c r="T189" s="66" t="s">
        <v>165</v>
      </c>
      <c r="U189" s="66" t="s">
        <v>165</v>
      </c>
    </row>
    <row r="190" spans="1:21" ht="12.75" customHeight="1" x14ac:dyDescent="0.25">
      <c r="A190" s="50" t="s">
        <v>139</v>
      </c>
      <c r="B190" s="29" t="s">
        <v>139</v>
      </c>
      <c r="C190" s="67" t="s">
        <v>165</v>
      </c>
      <c r="D190" s="67" t="s">
        <v>165</v>
      </c>
      <c r="E190" s="67" t="s">
        <v>165</v>
      </c>
      <c r="F190" s="67" t="s">
        <v>165</v>
      </c>
      <c r="G190" s="67" t="s">
        <v>165</v>
      </c>
      <c r="H190" s="66">
        <v>395.79</v>
      </c>
      <c r="I190" s="66" t="s">
        <v>165</v>
      </c>
      <c r="J190" s="66" t="s">
        <v>165</v>
      </c>
      <c r="K190" s="66" t="s">
        <v>165</v>
      </c>
      <c r="L190" s="66" t="s">
        <v>165</v>
      </c>
      <c r="M190" s="66" t="s">
        <v>165</v>
      </c>
      <c r="N190" s="66" t="s">
        <v>165</v>
      </c>
      <c r="O190" s="66" t="s">
        <v>165</v>
      </c>
      <c r="P190" s="67" t="s">
        <v>165</v>
      </c>
      <c r="Q190" s="67" t="s">
        <v>165</v>
      </c>
      <c r="R190" s="67" t="s">
        <v>165</v>
      </c>
      <c r="S190" s="67" t="s">
        <v>165</v>
      </c>
      <c r="T190" s="67" t="s">
        <v>165</v>
      </c>
      <c r="U190" s="67" t="s">
        <v>165</v>
      </c>
    </row>
    <row r="191" spans="1:21" ht="12.75" customHeight="1" x14ac:dyDescent="0.25">
      <c r="A191" s="50" t="s">
        <v>79</v>
      </c>
      <c r="B191" s="29" t="s">
        <v>79</v>
      </c>
      <c r="C191" s="67" t="s">
        <v>165</v>
      </c>
      <c r="D191" s="67" t="s">
        <v>165</v>
      </c>
      <c r="E191" s="67" t="s">
        <v>165</v>
      </c>
      <c r="F191" s="67" t="s">
        <v>165</v>
      </c>
      <c r="G191" s="66" t="s">
        <v>165</v>
      </c>
      <c r="H191" s="67" t="s">
        <v>165</v>
      </c>
      <c r="I191" s="67">
        <v>312.63</v>
      </c>
      <c r="J191" s="67" t="s">
        <v>165</v>
      </c>
      <c r="K191" s="67" t="s">
        <v>165</v>
      </c>
      <c r="L191" s="67" t="s">
        <v>165</v>
      </c>
      <c r="M191" s="67" t="s">
        <v>165</v>
      </c>
      <c r="N191" s="67" t="s">
        <v>165</v>
      </c>
      <c r="O191" s="67" t="s">
        <v>165</v>
      </c>
      <c r="P191" s="67" t="s">
        <v>165</v>
      </c>
      <c r="Q191" s="67" t="s">
        <v>165</v>
      </c>
      <c r="R191" s="67" t="s">
        <v>165</v>
      </c>
      <c r="S191" s="67" t="s">
        <v>165</v>
      </c>
      <c r="T191" s="67" t="s">
        <v>165</v>
      </c>
      <c r="U191" s="67" t="s">
        <v>165</v>
      </c>
    </row>
    <row r="192" spans="1:21" ht="12.75" customHeight="1" x14ac:dyDescent="0.25">
      <c r="A192" s="51" t="s">
        <v>80</v>
      </c>
      <c r="B192" s="29" t="s">
        <v>80</v>
      </c>
      <c r="C192" s="67" t="s">
        <v>165</v>
      </c>
      <c r="D192" s="67">
        <v>89.072999999999993</v>
      </c>
      <c r="E192" s="67" t="s">
        <v>165</v>
      </c>
      <c r="F192" s="67" t="s">
        <v>165</v>
      </c>
      <c r="G192" s="67" t="s">
        <v>165</v>
      </c>
      <c r="H192" s="67" t="s">
        <v>165</v>
      </c>
      <c r="I192" s="67">
        <v>115</v>
      </c>
      <c r="J192" s="67" t="s">
        <v>165</v>
      </c>
      <c r="K192" s="67" t="s">
        <v>165</v>
      </c>
      <c r="L192" s="67" t="s">
        <v>165</v>
      </c>
      <c r="M192" s="67" t="s">
        <v>165</v>
      </c>
      <c r="N192" s="67" t="s">
        <v>165</v>
      </c>
      <c r="O192" s="67" t="s">
        <v>165</v>
      </c>
      <c r="P192" s="67" t="s">
        <v>165</v>
      </c>
      <c r="Q192" s="67" t="s">
        <v>165</v>
      </c>
      <c r="R192" s="67" t="s">
        <v>165</v>
      </c>
      <c r="S192" s="67" t="s">
        <v>165</v>
      </c>
      <c r="T192" s="67" t="s">
        <v>165</v>
      </c>
      <c r="U192" s="67" t="s">
        <v>165</v>
      </c>
    </row>
    <row r="193" spans="1:21" ht="12.75" customHeight="1" x14ac:dyDescent="0.25">
      <c r="A193" s="50" t="s">
        <v>190</v>
      </c>
      <c r="B193" s="28" t="s">
        <v>174</v>
      </c>
      <c r="C193" s="65" t="s">
        <v>165</v>
      </c>
      <c r="D193" s="65" t="s">
        <v>165</v>
      </c>
      <c r="E193" s="65" t="s">
        <v>165</v>
      </c>
      <c r="F193" s="65" t="s">
        <v>165</v>
      </c>
      <c r="G193" s="65" t="s">
        <v>165</v>
      </c>
      <c r="H193" s="65" t="s">
        <v>165</v>
      </c>
      <c r="I193" s="65">
        <v>1276.67</v>
      </c>
      <c r="J193" s="65" t="s">
        <v>165</v>
      </c>
      <c r="K193" s="65" t="s">
        <v>165</v>
      </c>
      <c r="L193" s="65" t="s">
        <v>165</v>
      </c>
      <c r="M193" s="65" t="s">
        <v>165</v>
      </c>
      <c r="N193" s="65" t="s">
        <v>165</v>
      </c>
      <c r="O193" s="65" t="s">
        <v>165</v>
      </c>
      <c r="P193" s="65" t="s">
        <v>165</v>
      </c>
      <c r="Q193" s="65" t="s">
        <v>165</v>
      </c>
      <c r="R193" s="65" t="s">
        <v>165</v>
      </c>
      <c r="S193" s="65" t="s">
        <v>165</v>
      </c>
      <c r="T193" s="65" t="s">
        <v>165</v>
      </c>
      <c r="U193" s="65" t="s">
        <v>165</v>
      </c>
    </row>
    <row r="194" spans="1:21" ht="12.75" customHeight="1" x14ac:dyDescent="0.25">
      <c r="A194" s="50" t="s">
        <v>121</v>
      </c>
      <c r="B194" s="28" t="s">
        <v>121</v>
      </c>
      <c r="C194" s="65" t="s">
        <v>165</v>
      </c>
      <c r="D194" s="65" t="s">
        <v>165</v>
      </c>
      <c r="E194" s="65" t="s">
        <v>165</v>
      </c>
      <c r="F194" s="65" t="s">
        <v>165</v>
      </c>
      <c r="G194" s="65" t="s">
        <v>165</v>
      </c>
      <c r="H194" s="65" t="s">
        <v>165</v>
      </c>
      <c r="I194" s="65">
        <v>148.83000000000001</v>
      </c>
      <c r="J194" s="65" t="s">
        <v>165</v>
      </c>
      <c r="K194" s="65" t="s">
        <v>165</v>
      </c>
      <c r="L194" s="65" t="s">
        <v>165</v>
      </c>
      <c r="M194" s="65" t="s">
        <v>165</v>
      </c>
      <c r="N194" s="65" t="s">
        <v>165</v>
      </c>
      <c r="O194" s="65" t="s">
        <v>165</v>
      </c>
      <c r="P194" s="65" t="s">
        <v>165</v>
      </c>
      <c r="Q194" s="65" t="s">
        <v>165</v>
      </c>
      <c r="R194" s="65" t="s">
        <v>165</v>
      </c>
      <c r="S194" s="65" t="s">
        <v>165</v>
      </c>
      <c r="T194" s="65" t="s">
        <v>165</v>
      </c>
      <c r="U194" s="65" t="s">
        <v>165</v>
      </c>
    </row>
    <row r="195" spans="1:21" x14ac:dyDescent="0.25">
      <c r="B195" s="59"/>
      <c r="C195" s="60"/>
      <c r="D195" s="61"/>
      <c r="E195" s="60"/>
      <c r="F195" s="61"/>
      <c r="G195" s="60"/>
      <c r="H195" s="61"/>
      <c r="I195" s="60"/>
      <c r="J195" s="46"/>
      <c r="K195" s="46"/>
      <c r="L195" s="46"/>
      <c r="M195" s="46"/>
      <c r="N195" s="46"/>
      <c r="O195" s="46"/>
      <c r="P195" s="46"/>
      <c r="Q195" s="46"/>
      <c r="R195" s="46"/>
      <c r="S195" s="46"/>
      <c r="T195" s="46"/>
      <c r="U195" s="46"/>
    </row>
    <row r="196" spans="1:21" x14ac:dyDescent="0.25">
      <c r="C196" s="47"/>
      <c r="D196" s="48"/>
      <c r="E196" s="47"/>
      <c r="F196" s="48"/>
      <c r="G196" s="47"/>
      <c r="H196" s="48"/>
      <c r="I196" s="47"/>
      <c r="J196" s="47"/>
      <c r="K196" s="47"/>
      <c r="L196" s="47"/>
      <c r="M196" s="47"/>
      <c r="N196" s="47"/>
      <c r="O196" s="47"/>
      <c r="P196" s="47"/>
      <c r="Q196" s="47"/>
      <c r="R196" s="47"/>
      <c r="S196" s="47"/>
      <c r="T196" s="47"/>
      <c r="U196" s="47"/>
    </row>
    <row r="197" spans="1:21" x14ac:dyDescent="0.25">
      <c r="A197" s="31" t="s">
        <v>33</v>
      </c>
      <c r="C197" s="30"/>
      <c r="D197" s="21"/>
      <c r="E197" s="30"/>
      <c r="F197" s="21"/>
      <c r="G197" s="30"/>
      <c r="H197" s="21"/>
    </row>
    <row r="198" spans="1:21" ht="3" customHeight="1" x14ac:dyDescent="0.25">
      <c r="A198" s="31"/>
      <c r="C198" s="30"/>
      <c r="D198" s="21"/>
      <c r="E198" s="30"/>
      <c r="F198" s="21"/>
      <c r="G198" s="30"/>
      <c r="H198" s="21"/>
    </row>
    <row r="199" spans="1:21" ht="13.8" customHeight="1" x14ac:dyDescent="0.25">
      <c r="A199" s="84" t="s">
        <v>192</v>
      </c>
      <c r="B199" s="84"/>
      <c r="C199" s="84"/>
      <c r="D199" s="84"/>
      <c r="E199" s="84"/>
      <c r="F199" s="84"/>
      <c r="G199" s="84"/>
      <c r="H199" s="84"/>
      <c r="I199" s="84"/>
      <c r="J199" s="84"/>
      <c r="K199" s="84"/>
      <c r="L199" s="84"/>
      <c r="M199" s="84"/>
      <c r="N199" s="84"/>
      <c r="O199" s="84"/>
      <c r="P199" s="84"/>
      <c r="Q199" s="84"/>
      <c r="R199" s="84"/>
      <c r="S199" s="84"/>
      <c r="T199" s="84"/>
      <c r="U199" s="84"/>
    </row>
    <row r="200" spans="1:21" s="70" customFormat="1" ht="11.4" customHeight="1" x14ac:dyDescent="0.25">
      <c r="A200" s="88" t="s">
        <v>191</v>
      </c>
      <c r="B200" s="89"/>
      <c r="C200" s="89"/>
      <c r="D200" s="89"/>
      <c r="E200" s="89"/>
      <c r="F200" s="89"/>
      <c r="G200" s="89"/>
      <c r="H200" s="89"/>
      <c r="I200" s="89"/>
      <c r="J200" s="89"/>
      <c r="K200" s="89"/>
      <c r="L200" s="89"/>
      <c r="M200" s="89"/>
      <c r="N200" s="89"/>
      <c r="O200" s="89"/>
      <c r="P200" s="89"/>
      <c r="Q200" s="89"/>
      <c r="R200" s="89"/>
      <c r="S200" s="89"/>
      <c r="T200" s="89"/>
      <c r="U200" s="89"/>
    </row>
    <row r="201" spans="1:21" ht="13.8" customHeight="1" x14ac:dyDescent="0.25">
      <c r="A201" s="85" t="s">
        <v>145</v>
      </c>
      <c r="B201" s="85"/>
      <c r="C201" s="85"/>
      <c r="D201" s="85"/>
      <c r="E201" s="85"/>
      <c r="F201" s="85"/>
      <c r="G201" s="85"/>
      <c r="H201" s="85"/>
      <c r="I201" s="86"/>
      <c r="J201" s="86"/>
      <c r="K201" s="86"/>
      <c r="L201" s="86"/>
      <c r="M201" s="86"/>
      <c r="N201" s="86"/>
      <c r="O201" s="86"/>
      <c r="P201" s="86"/>
      <c r="Q201" s="86"/>
      <c r="R201" s="86"/>
      <c r="S201" s="86"/>
      <c r="T201" s="86"/>
      <c r="U201" s="86"/>
    </row>
    <row r="202" spans="1:21" ht="16.5" customHeight="1" x14ac:dyDescent="0.25">
      <c r="A202" s="55"/>
      <c r="B202" s="55"/>
      <c r="C202" s="55"/>
      <c r="D202" s="55"/>
      <c r="E202" s="55"/>
      <c r="F202" s="55"/>
      <c r="G202" s="55"/>
      <c r="H202" s="55"/>
      <c r="I202" s="32"/>
      <c r="J202" s="33"/>
    </row>
    <row r="203" spans="1:21" ht="15" customHeight="1" x14ac:dyDescent="0.25">
      <c r="A203" s="87" t="s">
        <v>126</v>
      </c>
      <c r="B203" s="87"/>
      <c r="C203" s="87"/>
      <c r="D203" s="87"/>
      <c r="E203" s="87"/>
      <c r="F203" s="87"/>
      <c r="G203" s="87"/>
      <c r="H203" s="87"/>
    </row>
    <row r="204" spans="1:21" ht="3" customHeight="1" x14ac:dyDescent="0.25">
      <c r="A204" s="54"/>
      <c r="B204" s="54"/>
      <c r="C204" s="54"/>
      <c r="D204" s="54"/>
      <c r="E204" s="54"/>
      <c r="F204" s="54"/>
      <c r="G204" s="54"/>
      <c r="H204" s="54"/>
    </row>
    <row r="205" spans="1:21" x14ac:dyDescent="0.25">
      <c r="A205" s="53">
        <v>1</v>
      </c>
      <c r="B205" s="74" t="s">
        <v>127</v>
      </c>
      <c r="C205" s="74"/>
      <c r="D205" s="74"/>
      <c r="E205" s="74"/>
      <c r="F205" s="74"/>
      <c r="G205" s="74"/>
      <c r="H205" s="74"/>
      <c r="I205" s="74"/>
      <c r="J205" s="74"/>
      <c r="K205" s="74"/>
      <c r="L205" s="74"/>
      <c r="M205" s="74"/>
      <c r="N205" s="74"/>
      <c r="O205" s="74"/>
      <c r="P205" s="74"/>
      <c r="Q205" s="74"/>
      <c r="R205" s="74"/>
      <c r="S205" s="74"/>
      <c r="T205" s="74"/>
      <c r="U205" s="74"/>
    </row>
    <row r="206" spans="1:21" x14ac:dyDescent="0.25">
      <c r="A206" s="52">
        <v>2</v>
      </c>
      <c r="B206" s="74" t="s">
        <v>147</v>
      </c>
      <c r="C206" s="74"/>
      <c r="D206" s="74"/>
      <c r="E206" s="74"/>
      <c r="F206" s="74"/>
      <c r="G206" s="74"/>
      <c r="H206" s="74"/>
      <c r="I206" s="74"/>
      <c r="J206" s="74"/>
      <c r="K206" s="74"/>
      <c r="L206" s="74"/>
      <c r="M206" s="74"/>
      <c r="N206" s="74"/>
      <c r="O206" s="74"/>
      <c r="P206" s="74"/>
      <c r="Q206" s="74"/>
      <c r="R206" s="74"/>
      <c r="S206" s="74"/>
      <c r="T206" s="74"/>
      <c r="U206" s="74"/>
    </row>
    <row r="207" spans="1:21" x14ac:dyDescent="0.25">
      <c r="A207" s="52">
        <v>3</v>
      </c>
      <c r="B207" s="74" t="s">
        <v>140</v>
      </c>
      <c r="C207" s="74"/>
      <c r="D207" s="74"/>
      <c r="E207" s="74"/>
      <c r="F207" s="74"/>
      <c r="G207" s="74"/>
      <c r="H207" s="74"/>
      <c r="I207" s="74"/>
      <c r="J207" s="74"/>
      <c r="K207" s="74"/>
      <c r="L207" s="74"/>
      <c r="M207" s="74"/>
      <c r="N207" s="74"/>
      <c r="O207" s="74"/>
      <c r="P207" s="74"/>
      <c r="Q207" s="74"/>
      <c r="R207" s="74"/>
      <c r="S207" s="74"/>
      <c r="T207" s="74"/>
      <c r="U207" s="74"/>
    </row>
    <row r="208" spans="1:21" ht="12" customHeight="1" x14ac:dyDescent="0.25">
      <c r="A208" s="52">
        <v>4</v>
      </c>
      <c r="B208" s="75" t="s">
        <v>146</v>
      </c>
      <c r="C208" s="75"/>
      <c r="D208" s="75"/>
      <c r="E208" s="75"/>
      <c r="F208" s="75"/>
      <c r="G208" s="75"/>
      <c r="H208" s="75"/>
      <c r="I208" s="75"/>
      <c r="J208" s="75"/>
      <c r="K208" s="75"/>
      <c r="L208" s="75"/>
      <c r="M208" s="75"/>
      <c r="N208" s="75"/>
      <c r="O208" s="75"/>
      <c r="P208" s="75"/>
      <c r="Q208" s="75"/>
      <c r="R208" s="75"/>
      <c r="S208" s="75"/>
      <c r="T208" s="75"/>
      <c r="U208" s="75"/>
    </row>
    <row r="209" spans="1:21" x14ac:dyDescent="0.25">
      <c r="A209" s="34"/>
      <c r="B209" s="76"/>
      <c r="C209" s="76"/>
      <c r="D209" s="76"/>
      <c r="E209" s="76"/>
      <c r="F209" s="76"/>
      <c r="G209" s="76"/>
      <c r="H209" s="76"/>
      <c r="I209" s="76"/>
      <c r="J209" s="76"/>
      <c r="K209" s="76"/>
      <c r="L209" s="76"/>
      <c r="M209" s="76"/>
      <c r="N209" s="76"/>
      <c r="O209" s="76"/>
      <c r="P209" s="76"/>
      <c r="Q209" s="76"/>
      <c r="R209" s="76"/>
      <c r="S209" s="76"/>
      <c r="T209" s="76"/>
      <c r="U209" s="76"/>
    </row>
    <row r="210" spans="1:21" ht="12.75" customHeight="1" x14ac:dyDescent="0.25">
      <c r="A210" s="77" t="s">
        <v>34</v>
      </c>
      <c r="B210" s="77"/>
      <c r="C210" s="77"/>
      <c r="D210" s="32"/>
      <c r="E210" s="32"/>
      <c r="F210" s="32"/>
      <c r="G210" s="32"/>
      <c r="H210" s="32"/>
    </row>
    <row r="211" spans="1:21" ht="2.25" customHeight="1" x14ac:dyDescent="0.25">
      <c r="A211" s="35"/>
      <c r="B211" s="32"/>
      <c r="C211" s="32"/>
      <c r="D211" s="32"/>
      <c r="E211" s="32"/>
      <c r="F211" s="32"/>
      <c r="G211" s="32"/>
      <c r="H211" s="32"/>
      <c r="I211" s="32"/>
    </row>
    <row r="212" spans="1:21" ht="12.6" customHeight="1" x14ac:dyDescent="0.25">
      <c r="A212" s="75" t="s">
        <v>141</v>
      </c>
      <c r="B212" s="75"/>
      <c r="C212" s="75"/>
      <c r="D212" s="75"/>
      <c r="E212" s="75"/>
      <c r="F212" s="75"/>
      <c r="G212" s="75"/>
      <c r="H212" s="75"/>
      <c r="I212" s="75"/>
      <c r="J212" s="75"/>
      <c r="K212" s="75"/>
      <c r="L212" s="75"/>
      <c r="M212" s="75"/>
      <c r="N212" s="75"/>
      <c r="O212" s="75"/>
      <c r="P212" s="75"/>
      <c r="Q212" s="75"/>
      <c r="R212" s="75"/>
      <c r="S212" s="75"/>
      <c r="T212" s="75"/>
      <c r="U212" s="75"/>
    </row>
    <row r="213" spans="1:21" ht="15" customHeight="1" x14ac:dyDescent="0.25">
      <c r="A213" s="78" t="s">
        <v>194</v>
      </c>
      <c r="B213" s="78"/>
      <c r="C213" s="78"/>
      <c r="D213" s="78"/>
      <c r="E213" s="78"/>
      <c r="F213" s="78"/>
      <c r="G213" s="78"/>
      <c r="H213" s="78"/>
      <c r="I213" s="78"/>
      <c r="J213" s="78"/>
      <c r="K213" s="78"/>
      <c r="L213" s="78"/>
      <c r="M213" s="78"/>
      <c r="N213" s="78"/>
      <c r="O213" s="78"/>
      <c r="P213" s="78"/>
      <c r="Q213" s="78"/>
      <c r="R213" s="78"/>
      <c r="S213" s="78"/>
      <c r="T213" s="78"/>
      <c r="U213" s="78"/>
    </row>
    <row r="214" spans="1:21" ht="11.4" customHeight="1" x14ac:dyDescent="0.25">
      <c r="A214" s="90" t="s">
        <v>196</v>
      </c>
      <c r="B214" s="91"/>
      <c r="C214" s="91"/>
      <c r="D214" s="91"/>
      <c r="E214" s="91"/>
      <c r="F214" s="91"/>
      <c r="G214" s="91"/>
      <c r="H214" s="91"/>
      <c r="I214" s="91"/>
      <c r="J214" s="91"/>
      <c r="K214" s="91"/>
      <c r="L214" s="91"/>
      <c r="M214" s="91"/>
      <c r="N214" s="91"/>
      <c r="O214" s="91"/>
      <c r="P214" s="91"/>
      <c r="Q214" s="91"/>
      <c r="R214" s="91"/>
      <c r="S214" s="91"/>
      <c r="T214" s="91"/>
      <c r="U214" s="91"/>
    </row>
    <row r="215" spans="1:21" s="71" customFormat="1" ht="28.2" customHeight="1" x14ac:dyDescent="0.25">
      <c r="A215" s="78" t="s">
        <v>193</v>
      </c>
      <c r="B215" s="79"/>
      <c r="C215" s="79"/>
      <c r="D215" s="79"/>
      <c r="E215" s="79"/>
      <c r="F215" s="79"/>
      <c r="G215" s="79"/>
      <c r="H215" s="79"/>
      <c r="I215" s="79"/>
      <c r="J215" s="79"/>
      <c r="K215" s="79"/>
      <c r="L215" s="79"/>
      <c r="M215" s="79"/>
      <c r="N215" s="79"/>
      <c r="O215" s="79"/>
      <c r="P215" s="79"/>
      <c r="Q215" s="79"/>
      <c r="R215" s="79"/>
      <c r="S215" s="79"/>
      <c r="T215" s="79"/>
      <c r="U215" s="79"/>
    </row>
    <row r="216" spans="1:21" s="70" customFormat="1" ht="11.4" customHeight="1" x14ac:dyDescent="0.25">
      <c r="A216" s="92" t="s">
        <v>197</v>
      </c>
      <c r="B216" s="93"/>
      <c r="C216" s="93"/>
      <c r="D216" s="93"/>
      <c r="E216" s="93"/>
      <c r="F216" s="93"/>
      <c r="G216" s="93"/>
      <c r="H216" s="93"/>
      <c r="I216" s="93"/>
      <c r="J216" s="93"/>
      <c r="K216" s="93"/>
      <c r="L216" s="93"/>
      <c r="M216" s="93"/>
      <c r="N216" s="93"/>
      <c r="O216" s="93"/>
      <c r="P216" s="93"/>
      <c r="Q216" s="93"/>
      <c r="R216" s="93"/>
      <c r="S216" s="93"/>
      <c r="T216" s="93"/>
      <c r="U216" s="93"/>
    </row>
    <row r="217" spans="1:21" ht="16.2" customHeight="1" x14ac:dyDescent="0.25">
      <c r="A217" s="78" t="s">
        <v>142</v>
      </c>
      <c r="B217" s="78"/>
      <c r="C217" s="78"/>
      <c r="D217" s="78"/>
      <c r="E217" s="78"/>
      <c r="F217" s="78"/>
      <c r="G217" s="78"/>
      <c r="H217" s="78"/>
      <c r="I217" s="78"/>
      <c r="J217" s="78"/>
      <c r="K217" s="78"/>
      <c r="L217" s="78"/>
      <c r="M217" s="78"/>
      <c r="N217" s="78"/>
      <c r="O217" s="78"/>
      <c r="P217" s="78"/>
      <c r="Q217" s="78"/>
      <c r="R217" s="78"/>
      <c r="S217" s="78"/>
      <c r="T217" s="78"/>
      <c r="U217" s="78"/>
    </row>
    <row r="218" spans="1:21" ht="16.2" customHeight="1" x14ac:dyDescent="0.25">
      <c r="A218" s="78" t="s">
        <v>195</v>
      </c>
      <c r="B218" s="79"/>
      <c r="C218" s="79"/>
      <c r="D218" s="79"/>
      <c r="E218" s="79"/>
      <c r="F218" s="79"/>
      <c r="G218" s="79"/>
      <c r="H218" s="79"/>
      <c r="I218" s="79"/>
      <c r="J218" s="79"/>
      <c r="K218" s="79"/>
      <c r="L218" s="79"/>
      <c r="M218" s="79"/>
      <c r="N218" s="79"/>
      <c r="O218" s="79"/>
      <c r="P218" s="79"/>
      <c r="Q218" s="79"/>
      <c r="R218" s="79"/>
      <c r="S218" s="79"/>
      <c r="T218" s="79"/>
      <c r="U218" s="79"/>
    </row>
    <row r="219" spans="1:21" ht="15" customHeight="1" x14ac:dyDescent="0.25">
      <c r="A219" s="33"/>
      <c r="B219" s="33"/>
      <c r="C219" s="33"/>
      <c r="D219" s="33"/>
      <c r="E219" s="33"/>
      <c r="F219" s="33"/>
      <c r="G219" s="33"/>
      <c r="H219" s="33"/>
      <c r="I219" s="33"/>
    </row>
    <row r="220" spans="1:21" customFormat="1" ht="11.4" customHeight="1" x14ac:dyDescent="0.25">
      <c r="A220" s="72" t="s">
        <v>143</v>
      </c>
      <c r="B220" s="72"/>
      <c r="C220" s="72"/>
      <c r="D220" s="72"/>
      <c r="E220" s="44"/>
      <c r="F220" s="44"/>
      <c r="G220" s="44"/>
      <c r="H220" s="45"/>
    </row>
    <row r="221" spans="1:21" customFormat="1" ht="29.25" customHeight="1" x14ac:dyDescent="0.25">
      <c r="A221" s="73" t="s">
        <v>144</v>
      </c>
      <c r="B221" s="73"/>
      <c r="C221" s="73"/>
      <c r="D221" s="73"/>
      <c r="E221" s="73"/>
      <c r="F221" s="73"/>
      <c r="G221" s="73"/>
      <c r="H221" s="73"/>
      <c r="I221" s="73"/>
      <c r="J221" s="73"/>
      <c r="K221" s="73"/>
      <c r="L221" s="73"/>
      <c r="M221" s="73"/>
      <c r="N221" s="73"/>
      <c r="O221" s="73"/>
      <c r="P221" s="73"/>
      <c r="Q221" s="73"/>
      <c r="R221" s="73"/>
      <c r="S221" s="73"/>
      <c r="T221" s="73"/>
      <c r="U221" s="73"/>
    </row>
  </sheetData>
  <sheetProtection selectLockedCells="1"/>
  <mergeCells count="21">
    <mergeCell ref="B205:U205"/>
    <mergeCell ref="A200:U200"/>
    <mergeCell ref="A214:U214"/>
    <mergeCell ref="A215:U215"/>
    <mergeCell ref="A216:U216"/>
    <mergeCell ref="M7:P7"/>
    <mergeCell ref="C32:U32"/>
    <mergeCell ref="A199:U199"/>
    <mergeCell ref="A201:U201"/>
    <mergeCell ref="A203:H203"/>
    <mergeCell ref="A220:D220"/>
    <mergeCell ref="A221:U221"/>
    <mergeCell ref="B206:U206"/>
    <mergeCell ref="B207:U207"/>
    <mergeCell ref="B208:U208"/>
    <mergeCell ref="B209:U209"/>
    <mergeCell ref="A210:C210"/>
    <mergeCell ref="A212:U212"/>
    <mergeCell ref="A218:U218"/>
    <mergeCell ref="A213:U213"/>
    <mergeCell ref="A217:U217"/>
  </mergeCells>
  <dataValidations count="1">
    <dataValidation type="list" allowBlank="1" showInputMessage="1" showErrorMessage="1" sqref="M7:P7">
      <formula1>$A$33:$A$181</formula1>
    </dataValidation>
  </dataValidations>
  <hyperlinks>
    <hyperlink ref="A200:U200" r:id="rId1" display="Available at: http://unfccc.int."/>
    <hyperlink ref="A214:U214" r:id="rId2" display="See: http://www.ipcc-nggip.iges.or.jp/public/gl/invs1.html."/>
    <hyperlink ref="A216:U216" r:id="rId3" display="The latest revision is available at: http://www.ipcc-nggip.iges.or.jp/public/2006gl/index.htm."/>
  </hyperlinks>
  <pageMargins left="0.25" right="0.2" top="0.52" bottom="0.52" header="0.27" footer="0.31"/>
  <pageSetup scale="75" orientation="landscape" r:id="rId4"/>
  <headerFooter alignWithMargins="0"/>
  <rowBreaks count="1" manualBreakCount="1">
    <brk id="174" max="2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NOx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2016-03-16T19:43:20Z</cp:lastPrinted>
  <dcterms:created xsi:type="dcterms:W3CDTF">1996-10-14T23:33:28Z</dcterms:created>
  <dcterms:modified xsi:type="dcterms:W3CDTF">2016-03-17T18:33:36Z</dcterms:modified>
</cp:coreProperties>
</file>